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Y:\10.2\_Second market\Daily\"/>
    </mc:Choice>
  </mc:AlternateContent>
  <xr:revisionPtr revIDLastSave="0" documentId="13_ncr:1_{740EC733-4D47-4F35-B702-42AD7180177E}" xr6:coauthVersionLast="47" xr6:coauthVersionMax="47" xr10:uidLastSave="{00000000-0000-0000-0000-000000000000}"/>
  <bookViews>
    <workbookView xWindow="-120" yWindow="-120" windowWidth="29040" windowHeight="15840" tabRatio="601" xr2:uid="{3E7E0C98-9B5D-4FD9-B1B9-15B0D63777D6}"/>
  </bookViews>
  <sheets>
    <sheet name="6.2-Repo" sheetId="1" r:id="rId1"/>
    <sheet name="6.4-Interbank credit" sheetId="3" r:id="rId2"/>
    <sheet name="6.5-Swap"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 localSheetId="1">'[1]Output to Team'!#REF!</definedName>
    <definedName name="\Q" localSheetId="2">'[1]Output to Team'!#REF!</definedName>
    <definedName name="\Q">'[1]Output to Team'!#REF!</definedName>
    <definedName name="\R">#REF!</definedName>
    <definedName name="\S">#REF!</definedName>
    <definedName name="\T">#REF!</definedName>
    <definedName name="\X">#REF!</definedName>
    <definedName name="\Y" localSheetId="1">'[1]Output to Team'!#REF!</definedName>
    <definedName name="\Y" localSheetId="2">'[1]Output to Team'!#REF!</definedName>
    <definedName name="\Y">'[1]Output to Team'!#REF!</definedName>
    <definedName name="\Z" localSheetId="1">'[1]Output to Team'!#REF!</definedName>
    <definedName name="\Z" localSheetId="2">'[1]Output to Team'!#REF!</definedName>
    <definedName name="\Z">'[1]Output to Team'!#REF!</definedName>
    <definedName name="__123Graph_A" hidden="1">[2]PRIVATE_OLD!$E$13:$E$49</definedName>
    <definedName name="__123Graph_ADEFINITION" localSheetId="1">[3]NBM!#REF!</definedName>
    <definedName name="__123Graph_ADEFINITION" localSheetId="2">[3]NBM!#REF!</definedName>
    <definedName name="__123Graph_ADEFINITION">[3]NBM!#REF!</definedName>
    <definedName name="__123Graph_ADEFINITION2" localSheetId="1">[3]NBM!#REF!</definedName>
    <definedName name="__123Graph_ADEFINITION2" localSheetId="2">[3]NBM!#REF!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 localSheetId="1">[5]FITB_all!#REF!</definedName>
    <definedName name="__123Graph_BCurrent" localSheetId="2">[5]FITB_all!#REF!</definedName>
    <definedName name="__123Graph_BCurrent">[5]FITB_all!#REF!</definedName>
    <definedName name="__123Graph_BDEFINITION" localSheetId="1">[3]NBM!#REF!</definedName>
    <definedName name="__123Graph_BDEFINITION" localSheetId="2">[3]NBM!#REF!</definedName>
    <definedName name="__123Graph_BDEFINITION">[3]NBM!#REF!</definedName>
    <definedName name="__123Graph_BDEFINITION2" localSheetId="1">[3]NBM!#REF!</definedName>
    <definedName name="__123Graph_BDEFINITION2" localSheetId="2">[3]NBM!#REF!</definedName>
    <definedName name="__123Graph_BDEFINITION2">[3]NBM!#REF!</definedName>
    <definedName name="__123Graph_BERDOLLAR" hidden="1">'[4]ex rate'!$F$36:$AM$36</definedName>
    <definedName name="__123Graph_BERRUBLE" hidden="1">'[4]ex rate'!$F$37:$AM$37</definedName>
    <definedName name="__123Graph_BFITB2" localSheetId="1">[5]FITB_all!#REF!</definedName>
    <definedName name="__123Graph_BFITB2" localSheetId="2">[5]FITB_all!#REF!</definedName>
    <definedName name="__123Graph_BFITB2">[5]FITB_all!#REF!</definedName>
    <definedName name="__123Graph_BFITB3" localSheetId="1">[5]FITB_all!#REF!</definedName>
    <definedName name="__123Graph_BFITB3" localSheetId="2">[5]FITB_all!#REF!</definedName>
    <definedName name="__123Graph_BFITB3">[5]FITB_all!#REF!</definedName>
    <definedName name="__123Graph_BGDP" localSheetId="1">'[6]Quarterly Program'!#REF!</definedName>
    <definedName name="__123Graph_BGDP" localSheetId="2">'[6]Quarterly Program'!#REF!</definedName>
    <definedName name="__123Graph_BGDP">'[6]Quarterly Program'!#REF!</definedName>
    <definedName name="__123Graph_BMONEY" localSheetId="1">'[6]Quarterly Program'!#REF!</definedName>
    <definedName name="__123Graph_BMONEY" localSheetId="2">'[6]Quarterly Program'!#REF!</definedName>
    <definedName name="__123Graph_BMONEY">'[6]Quarterly Program'!#REF!</definedName>
    <definedName name="__123Graph_BREALRATE" hidden="1">'[4]ex rate'!$F$37:$AU$37</definedName>
    <definedName name="__123Graph_BRUBRATE" hidden="1">'[4]ex rate'!$K$31:$AN$31</definedName>
    <definedName name="__123Graph_BTBILL2" localSheetId="1">[5]FITB_all!#REF!</definedName>
    <definedName name="__123Graph_BTBILL2" localSheetId="2">[5]FITB_all!#REF!</definedName>
    <definedName name="__123Graph_BTBILL2">[5]FITB_all!#REF!</definedName>
    <definedName name="__123Graph_BUSRATE" hidden="1">'[4]ex rate'!$K$30:$AN$30</definedName>
    <definedName name="__123Graph_C" localSheetId="1">[7]PEF!#REF!</definedName>
    <definedName name="__123Graph_C" localSheetId="2">[7]PEF!#REF!</definedName>
    <definedName name="__123Graph_C">[7]PEF!#REF!</definedName>
    <definedName name="__123Graph_CDEFINITION2" localSheetId="1">[8]NBM!#REF!</definedName>
    <definedName name="__123Graph_CDEFINITION2" localSheetId="2">[8]NBM!#REF!</definedName>
    <definedName name="__123Graph_CDEFINITION2">[8]NBM!#REF!</definedName>
    <definedName name="__123Graph_D" localSheetId="1">[7]PEF!#REF!</definedName>
    <definedName name="__123Graph_D" localSheetId="2">[7]PEF!#REF!</definedName>
    <definedName name="__123Graph_D">[7]PEF!#REF!</definedName>
    <definedName name="__123Graph_DDEFINITION2" localSheetId="1">[8]NBM!#REF!</definedName>
    <definedName name="__123Graph_DDEFINITION2" localSheetId="2">[8]NBM!#REF!</definedName>
    <definedName name="__123Graph_DDEFINITION2">[8]NBM!#REF!</definedName>
    <definedName name="__123Graph_E" localSheetId="1">[7]PEF!#REF!</definedName>
    <definedName name="__123Graph_E" localSheetId="2">[7]PEF!#REF!</definedName>
    <definedName name="__123Graph_E">[7]PEF!#REF!</definedName>
    <definedName name="__123Graph_F" localSheetId="1">[7]PEF!#REF!</definedName>
    <definedName name="__123Graph_F" localSheetId="2">[7]PEF!#REF!</definedName>
    <definedName name="__123Graph_F">[7]PEF!#REF!</definedName>
    <definedName name="__123Graph_X" localSheetId="1">[9]PRIVATE!#REF!</definedName>
    <definedName name="__123Graph_X" localSheetId="2">[9]PRIVATE!#REF!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3__123Graph_XREALEX_WAGE" localSheetId="1" hidden="1">[10]PRIVATE!#REF!</definedName>
    <definedName name="_5__123Graph_XREALEX_WAGE" localSheetId="2" hidden="1">[10]PRIVATE!#REF!</definedName>
    <definedName name="_7__123Graph_XREALEX_WAGE" hidden="1">[10]PRIVATE!#REF!</definedName>
    <definedName name="_8F17_Attr_Indvƒ__00000000">#REF!</definedName>
    <definedName name="_Fill" hidden="1">#REF!</definedName>
    <definedName name="_Key1" localSheetId="1" hidden="1">[10]PRIVATE!#REF!</definedName>
    <definedName name="_Key1" localSheetId="2" hidden="1">[10]PRIVATE!#REF!</definedName>
    <definedName name="_Key1" hidden="1">[10]PRIVATE!#REF!</definedName>
    <definedName name="_Key2" localSheetId="1" hidden="1">[10]PRIVATE!#REF!</definedName>
    <definedName name="_Key2" localSheetId="2"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localSheetId="1" hidden="1">[10]PRIVATE!#REF!</definedName>
    <definedName name="_Sort" localSheetId="2" hidden="1">[10]PRIVATE!#REF!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 localSheetId="1">[11]EU2Dbase!#REF!</definedName>
    <definedName name="_UKR1" localSheetId="2">[11]EU2Dbase!#REF!</definedName>
    <definedName name="_UKR1">[11]EU2Dbase!#REF!</definedName>
    <definedName name="_UKR2" localSheetId="1">[11]EU2Dbase!#REF!</definedName>
    <definedName name="_UKR2" localSheetId="2">[11]EU2Dbase!#REF!</definedName>
    <definedName name="_UKR2">[11]EU2Dbase!#REF!</definedName>
    <definedName name="a">#REF!</definedName>
    <definedName name="aaa" localSheetId="1" hidden="1">[12]PEF!#REF!</definedName>
    <definedName name="aaa" localSheetId="2" hidden="1">[12]PEF!#REF!</definedName>
    <definedName name="aaa" hidden="1">[12]PEF!#REF!</definedName>
    <definedName name="aaaaaaa">#REF!</definedName>
    <definedName name="AMPO5">"Gráfico 8"</definedName>
    <definedName name="anna" localSheetId="1">'[13]Issue of Tbill'!#REF!</definedName>
    <definedName name="anna" localSheetId="2">'[13]Issue of Tbill'!#REF!</definedName>
    <definedName name="anna">'[13]Issue of Tbill'!#REF!</definedName>
    <definedName name="Annualized">#REF!</definedName>
    <definedName name="Armenia__Deposit_Money_Banks_Detailed_Balance_Sheet">#REF!</definedName>
    <definedName name="Armenia__Deposit_Money_Banks_Summary_Analytical_Presentation" localSheetId="1">#REF!</definedName>
    <definedName name="Armenia__Deposit_Money_Banks_Summary_Analytical_Presentation" localSheetId="2">#REF!</definedName>
    <definedName name="Armenia__Deposit_Money_Banks_Summary_Analytical_Presentation">#REF!</definedName>
    <definedName name="Armenia__Monetary_Authorities_Summary_Analytical_Presentation" localSheetId="1">#REF!</definedName>
    <definedName name="Armenia__Monetary_Authorities_Summary_Analytical_Presentation" localSheetId="2">#REF!</definedName>
    <definedName name="Armenia__Monetary_Authorities_Summary_Analytical_Presentation">#REF!</definedName>
    <definedName name="Armenia__Monetary_Survey" localSheetId="1">#REF!</definedName>
    <definedName name="Armenia__Monetary_Survey" localSheetId="2">#REF!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2"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 localSheetId="1">'[17]weo-real'!#REF!</definedName>
    <definedName name="CHK1.1" localSheetId="2">'[17]weo-real'!#REF!</definedName>
    <definedName name="CHK1.1">'[17]weo-real'!#REF!</definedName>
    <definedName name="CHK5.1">#REF!</definedName>
    <definedName name="CLAIMS_ON_LOCAL_GOVERNMENTS" localSheetId="1">'[18]10-manth'!#REF!</definedName>
    <definedName name="CLAIMS_ON_LOCAL_GOVERNMENTS" localSheetId="2">'[18]10-manth'!#REF!</definedName>
    <definedName name="CLAIMS_ON_LOCAL_GOVERNMENTS">'[18]10-manth'!#REF!</definedName>
    <definedName name="CONVSURVEY">#REF!</definedName>
    <definedName name="count">#REF!</definedName>
    <definedName name="CPV">#REF!</definedName>
    <definedName name="_xlnm.Criteria" localSheetId="1">#REF!</definedName>
    <definedName name="_xlnm.Criteria" localSheetId="2">#REF!</definedName>
    <definedName name="_xlnm.Criteria">#REF!</definedName>
    <definedName name="CROWDOUT">#REF!</definedName>
    <definedName name="CUADRO_10.3.1">'[19]fondo promedio'!$A$36:$L$74</definedName>
    <definedName name="CUADRO_N__4.1.3" localSheetId="1">#REF!</definedName>
    <definedName name="CUADRO_N__4.1.3" localSheetId="2">#REF!</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 localSheetId="1">#REF!</definedName>
    <definedName name="_xlnm.Database" localSheetId="2">#REF!</definedName>
    <definedName name="_xlnm.Database">#REF!</definedName>
    <definedName name="Date">[21]²OÖAÖ!$H$1</definedName>
    <definedName name="Date1">#REF!</definedName>
    <definedName name="Date2">#REF!</definedName>
    <definedName name="DATES_M">#REF!</definedName>
    <definedName name="DATESA" localSheetId="1">[11]EU2Dbase!#REF!</definedName>
    <definedName name="DATESA" localSheetId="2">[11]EU2Dbase!#REF!</definedName>
    <definedName name="DATESA">[11]EU2Dbase!#REF!</definedName>
    <definedName name="DATESM" localSheetId="1">[11]EU2Dbase!#REF!</definedName>
    <definedName name="DATESM" localSheetId="2">[11]EU2Dbase!#REF!</definedName>
    <definedName name="DATESM">[11]EU2Dbase!#REF!</definedName>
    <definedName name="DATESQ" localSheetId="1">[11]EU2Dbase!#REF!</definedName>
    <definedName name="DATESQ" localSheetId="2">[11]EU2Dbase!#REF!</definedName>
    <definedName name="DATESQ">[11]EU2Dbase!#REF!</definedName>
    <definedName name="dddd">#REF!</definedName>
    <definedName name="Debt_Ind" localSheetId="1">[22]Debt_Total!#REF!</definedName>
    <definedName name="Debt_Ind" localSheetId="2">[22]Debt_Total!#REF!</definedName>
    <definedName name="Debt_Ind">[22]Debt_Total!#REF!</definedName>
    <definedName name="DebtCG" localSheetId="1">'[23]Fis-Debt'!#REF!</definedName>
    <definedName name="DebtCG" localSheetId="2">'[23]Fis-Debt'!#REF!</definedName>
    <definedName name="DebtCG">'[23]Fis-Debt'!#REF!</definedName>
    <definedName name="DebtGG">#REF!</definedName>
    <definedName name="deed" localSheetId="2" hidden="1">{"TRADE_COMP",#N/A,FALSE,"TAB23APP";"BOP",#N/A,FALSE,"TAB6";"DOT",#N/A,FALSE,"TAB24APP";"EXTDEBT",#N/A,FALSE,"TAB25APP"}</definedName>
    <definedName name="deed" hidden="1">{"TRADE_COMP",#N/A,FALSE,"TAB23APP";"BOP",#N/A,FALSE,"TAB6";"DOT",#N/A,FALSE,"TAB24APP";"EXTDEBT",#N/A,FALSE,"TAB25APP"}</definedName>
    <definedName name="DEMAND_DEPOSITS_banks" localSheetId="1">'[18]10-manth'!#REF!</definedName>
    <definedName name="DEMAND_DEPOSITS_banks" localSheetId="2">'[18]10-manth'!#REF!</definedName>
    <definedName name="DEMAND_DEPOSITS_banks">'[18]10-manth'!#REF!</definedName>
    <definedName name="DEPO">#REF!</definedName>
    <definedName name="DEPOSITS_OF_BUDGETARY_CENTRAL_GOVERNMENT" localSheetId="1">'[18]10-manth'!#REF!</definedName>
    <definedName name="DEPOSITS_OF_BUDGETARY_CENTRAL_GOVERNMENT" localSheetId="2">'[18]10-manth'!#REF!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 localSheetId="1">[15]Q6!#REF!</definedName>
    <definedName name="EDNA_B" localSheetId="2">[15]Q6!#REF!</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 localSheetId="1">#REF!</definedName>
    <definedName name="_xlnm.Extract" localSheetId="2">#REF!</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 localSheetId="1">[24]Sheet2!#REF!</definedName>
    <definedName name="F17_Alloc_Bus_360D_Am_USD" localSheetId="2">[24]Sheet2!#REF!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 localSheetId="1">[24]Sheet2!#REF!</definedName>
    <definedName name="F17_Alloc_Bus_360D_I_USD" localSheetId="2">[24]Sheet2!#REF!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 localSheetId="1">[25]Sheet2!#REF!</definedName>
    <definedName name="F17_Alloc_Ind_180D_Am_AMD" localSheetId="2">[25]Sheet2!#REF!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 localSheetId="1">[25]Sheet2!#REF!</definedName>
    <definedName name="F17_Alloc_Ind_180D_I_AMD" localSheetId="2">[25]Sheet2!#REF!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 localSheetId="1">[25]Sheet2!#REF!</definedName>
    <definedName name="F17_Alloc_Ind_30D_Am_USD" localSheetId="2">[25]Sheet2!#REF!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 localSheetId="1">[25]Sheet2!#REF!</definedName>
    <definedName name="F17_Alloc_Ind_30D_I_USD" localSheetId="2">[25]Sheet2!#REF!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 localSheetId="1">#REF!</definedName>
    <definedName name="F17_Attr_Bus_180D_Am_EUR" localSheetId="2">#REF!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 localSheetId="1">#REF!</definedName>
    <definedName name="F17_Attr_Bus_180D_I_EUR" localSheetId="2">#REF!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 localSheetId="1">#REF!</definedName>
    <definedName name="F17_Attr_Bus_Mr360D_Am_USD" localSheetId="2">#REF!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 localSheetId="1">#REF!</definedName>
    <definedName name="F17_Attr_Bus_Mr360D_I_USD" localSheetId="2">#REF!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 localSheetId="1">#REF!</definedName>
    <definedName name="F17_Attr_Ind_180D_Am_EUR" localSheetId="2">#REF!</definedName>
    <definedName name="F17_Attr_Ind_180D_Am_EUR">#REF!</definedName>
    <definedName name="F17_Attr_Ind_180D_Am_OthC">#REF!</definedName>
    <definedName name="F17_Attr_Ind_180D_Am_RUR">#REF!</definedName>
    <definedName name="F17_Attr_Ind_180D_Am_USD" localSheetId="1">#REF!</definedName>
    <definedName name="F17_Attr_Ind_180D_Am_USD" localSheetId="2">#REF!</definedName>
    <definedName name="F17_Attr_Ind_180D_Am_USD">#REF!</definedName>
    <definedName name="F17_Attr_Ind_180D_I_AMD">#REF!</definedName>
    <definedName name="F17_Attr_Ind_180D_I_EUR" localSheetId="1">#REF!</definedName>
    <definedName name="F17_Attr_Ind_180D_I_EUR" localSheetId="2">#REF!</definedName>
    <definedName name="F17_Attr_Ind_180D_I_EUR">#REF!</definedName>
    <definedName name="F17_Attr_Ind_180D_I_OthC">#REF!</definedName>
    <definedName name="F17_Attr_Ind_180D_I_RUR">#REF!</definedName>
    <definedName name="F17_Attr_Ind_180D_I_USD" localSheetId="1">#REF!</definedName>
    <definedName name="F17_Attr_Ind_180D_I_USD" localSheetId="2">#REF!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 localSheetId="1">#REF!</definedName>
    <definedName name="F17_Attr_Ind_Mr360D_I_USD" localSheetId="2">#REF!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 localSheetId="1">#REF!</definedName>
    <definedName name="fff" localSheetId="2">#REF!</definedName>
    <definedName name="fff">#REF!</definedName>
    <definedName name="fg" localSheetId="2"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 localSheetId="1">'[18]10-manth'!#REF!</definedName>
    <definedName name="FOREIGN_CURRENCY_DEPOSITS___ENTERPRISES" localSheetId="2">'[18]10-manth'!#REF!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 localSheetId="1">#REF!</definedName>
    <definedName name="GRÁFICO_N_10.2.4." localSheetId="2">#REF!</definedName>
    <definedName name="GRÁFICO_N_10.2.4.">#REF!</definedName>
    <definedName name="GRAPHS">#REF!</definedName>
    <definedName name="HBranches" localSheetId="1">#REF!</definedName>
    <definedName name="HBranches" localSheetId="2">#REF!</definedName>
    <definedName name="HBranches">#REF!</definedName>
    <definedName name="HOther" localSheetId="1">#REF!</definedName>
    <definedName name="HOther" localSheetId="2">#REF!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 localSheetId="1">#REF!</definedName>
    <definedName name="l" localSheetId="2">#REF!</definedName>
    <definedName name="l">#REF!</definedName>
    <definedName name="LABORMKT">[2]LABORMKT_OLD!$A$1:$O$39</definedName>
    <definedName name="LAST">[28]DOC!$C$8</definedName>
    <definedName name="LEND">#REF!</definedName>
    <definedName name="LIABILITIES" localSheetId="1">'[29]CBA bal.sheet 00 (July-Dec)'!#REF!</definedName>
    <definedName name="LIABILITIES" localSheetId="2">'[29]CBA bal.sheet 00 (July-Dec)'!#REF!</definedName>
    <definedName name="LIABILITIES">'[29]CBA bal.sheet 00 (July-Dec)'!#REF!</definedName>
    <definedName name="ll">#REF!</definedName>
    <definedName name="lll">#REF!</definedName>
    <definedName name="loa" localSheetId="1">'[13]Issue of Tbill'!#REF!</definedName>
    <definedName name="loa" localSheetId="2">'[13]Issue of Tbill'!#REF!</definedName>
    <definedName name="loa">'[13]Issue of Tbill'!#REF!</definedName>
    <definedName name="loans1" localSheetId="1">'[13]Issue of Tbill'!#REF!</definedName>
    <definedName name="loans1" localSheetId="2">'[13]Issue of Tbill'!#REF!</definedName>
    <definedName name="loans1">'[13]Issue of Tbill'!#REF!</definedName>
    <definedName name="Loansagu" localSheetId="1">'[30]Issue of Tbill'!#REF!</definedName>
    <definedName name="Loansagu" localSheetId="2">'[30]Issue of Tbill'!#REF!</definedName>
    <definedName name="Loansagu">'[30]Issue of Tbill'!#REF!</definedName>
    <definedName name="lon" localSheetId="1">'[13]Issue of Tbill'!#REF!</definedName>
    <definedName name="lon" localSheetId="2">'[13]Issue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 localSheetId="1">'[17]weo-real'!#REF!</definedName>
    <definedName name="MCV_N" localSheetId="2">'[17]weo-real'!#REF!</definedName>
    <definedName name="MCV_N">'[17]weo-real'!#REF!</definedName>
    <definedName name="MCV_T">#REF!</definedName>
    <definedName name="medterm">#REF!</definedName>
    <definedName name="mm">#REF!</definedName>
    <definedName name="mmm"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 localSheetId="1">[32]BM!#REF!</definedName>
    <definedName name="MonGrow" localSheetId="2">[32]BM!#REF!</definedName>
    <definedName name="MonGrow">[32]BM!#REF!</definedName>
    <definedName name="MS">#REF!</definedName>
    <definedName name="N_7" localSheetId="1">[33]²Øöàö!#REF!</definedName>
    <definedName name="N_7" localSheetId="2">[33]²Øöàö!#REF!</definedName>
    <definedName name="N_7">[33]²Øöàö!#REF!</definedName>
    <definedName name="name" localSheetId="1">#REF!</definedName>
    <definedName name="name" localSheetId="2">#REF!</definedName>
    <definedName name="name">#REF!</definedName>
    <definedName name="NAMES_M">[28]EDSS_M!$B$12:$B$41</definedName>
    <definedName name="NC_R" localSheetId="1">'[17]weo-real'!#REF!</definedName>
    <definedName name="NC_R" localSheetId="2">'[17]weo-real'!#REF!</definedName>
    <definedName name="NC_R">'[17]weo-real'!#REF!</definedName>
    <definedName name="NCG_R" localSheetId="1">'[17]weo-real'!#REF!</definedName>
    <definedName name="NCG_R" localSheetId="2">'[17]weo-real'!#REF!</definedName>
    <definedName name="NCG_R">'[17]weo-real'!#REF!</definedName>
    <definedName name="new" localSheetId="2" hidden="1">{"TBILLS_ALL",#N/A,FALSE,"FITB_all"}</definedName>
    <definedName name="new" hidden="1">{"TBILLS_ALL",#N/A,FALSE,"FITB_all"}</definedName>
    <definedName name="NFB_R" localSheetId="1">'[17]weo-real'!#REF!</definedName>
    <definedName name="NFB_R" localSheetId="2">'[17]weo-real'!#REF!</definedName>
    <definedName name="NFB_R">'[17]weo-real'!#REF!</definedName>
    <definedName name="NFB_R_GDP" localSheetId="1">'[17]weo-real'!#REF!</definedName>
    <definedName name="NFB_R_GDP" localSheetId="2">'[17]weo-real'!#REF!</definedName>
    <definedName name="NFB_R_GDP">'[17]weo-real'!#REF!</definedName>
    <definedName name="NGDP">[31]Q2!$E$47:$AH$47</definedName>
    <definedName name="NGDP_RG" localSheetId="1">'[17]weo-real'!#REF!</definedName>
    <definedName name="NGDP_RG" localSheetId="2">'[17]weo-real'!#REF!</definedName>
    <definedName name="NGDP_RG">'[17]weo-real'!#REF!</definedName>
    <definedName name="NI_R" localSheetId="1">'[17]weo-real'!#REF!</definedName>
    <definedName name="NI_R" localSheetId="2">'[17]weo-real'!#REF!</definedName>
    <definedName name="NI_R">'[17]weo-real'!#REF!</definedName>
    <definedName name="NINV_R_GDP" localSheetId="1">'[17]weo-real'!#REF!</definedName>
    <definedName name="NINV_R_GDP" localSheetId="2">'[17]weo-real'!#REF!</definedName>
    <definedName name="NINV_R_GDP">'[17]weo-real'!#REF!</definedName>
    <definedName name="NM_R" localSheetId="1">'[17]weo-real'!#REF!</definedName>
    <definedName name="NM_R" localSheetId="2">'[17]weo-real'!#REF!</definedName>
    <definedName name="NM_R">'[17]weo-real'!#REF!</definedName>
    <definedName name="NMG_R" localSheetId="1">'[17]weo-real'!#REF!</definedName>
    <definedName name="NMG_R" localSheetId="2">'[17]weo-real'!#REF!</definedName>
    <definedName name="NMG_R">'[17]weo-real'!#REF!</definedName>
    <definedName name="NMG_RG" localSheetId="1">'[17]weo-real'!#REF!</definedName>
    <definedName name="NMG_RG" localSheetId="2">'[17]weo-real'!#REF!</definedName>
    <definedName name="NMG_RG">'[17]weo-real'!#REF!</definedName>
    <definedName name="NMS_R" localSheetId="1">'[17]weo-real'!#REF!</definedName>
    <definedName name="NMS_R" localSheetId="2">'[17]weo-real'!#REF!</definedName>
    <definedName name="NMS_R">'[17]weo-real'!#REF!</definedName>
    <definedName name="nnn"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 localSheetId="1">'[17]weo-real'!#REF!</definedName>
    <definedName name="NTDD_R" localSheetId="2">'[17]weo-real'!#REF!</definedName>
    <definedName name="NTDD_R">'[17]weo-real'!#REF!</definedName>
    <definedName name="NTDD_RG" localSheetId="1">'[17]weo-real'!#REF!</definedName>
    <definedName name="NTDD_RG" localSheetId="2">'[17]weo-real'!#REF!</definedName>
    <definedName name="NTDD_RG">'[17]weo-real'!#REF!</definedName>
    <definedName name="NX_R" localSheetId="1">'[17]weo-real'!#REF!</definedName>
    <definedName name="NX_R" localSheetId="2">'[17]weo-real'!#REF!</definedName>
    <definedName name="NX_R">'[17]weo-real'!#REF!</definedName>
    <definedName name="NXG_R" localSheetId="1">'[17]weo-real'!#REF!</definedName>
    <definedName name="NXG_R" localSheetId="2">'[17]weo-real'!#REF!</definedName>
    <definedName name="NXG_R">'[17]weo-real'!#REF!</definedName>
    <definedName name="NXG_RG" localSheetId="1">'[17]weo-real'!#REF!</definedName>
    <definedName name="NXG_RG" localSheetId="2">'[17]weo-real'!#REF!</definedName>
    <definedName name="NXG_RG">'[17]weo-real'!#REF!</definedName>
    <definedName name="NXS_R" localSheetId="1">'[17]weo-real'!#REF!</definedName>
    <definedName name="NXS_R" localSheetId="2">'[17]weo-real'!#REF!</definedName>
    <definedName name="NXS_R">'[17]weo-real'!#REF!</definedName>
    <definedName name="Other" localSheetId="1">[34]E²I²_!#REF!</definedName>
    <definedName name="Other" localSheetId="2">[34]E²I²_!#REF!</definedName>
    <definedName name="Other">[34]E²I²_!#REF!</definedName>
    <definedName name="OTHER_CLAIMS_ON_RESIDENTS">#REF!</definedName>
    <definedName name="Pay_Cap" localSheetId="1">[35]Baseline!#REF!</definedName>
    <definedName name="Pay_Cap" localSheetId="2">[35]Baseline!#REF!</definedName>
    <definedName name="Pay_Cap">[35]Baseline!#REF!</definedName>
    <definedName name="pchBM">#REF!</definedName>
    <definedName name="pchBMG">#REF!</definedName>
    <definedName name="pchBX">#REF!</definedName>
    <definedName name="pchBXG">#REF!</definedName>
    <definedName name="pchNM_R" localSheetId="1">'[17]weo-real'!#REF!</definedName>
    <definedName name="pchNM_R" localSheetId="2">'[17]weo-real'!#REF!</definedName>
    <definedName name="pchNM_R">'[17]weo-real'!#REF!</definedName>
    <definedName name="pchNMG_R" localSheetId="1">'[17]weo-real'!#REF!</definedName>
    <definedName name="pchNMG_R" localSheetId="2">'[17]weo-real'!#REF!</definedName>
    <definedName name="pchNMG_R">'[17]weo-real'!#REF!</definedName>
    <definedName name="pchNX_R" localSheetId="1">'[17]weo-real'!#REF!</definedName>
    <definedName name="pchNX_R" localSheetId="2">'[17]weo-real'!#REF!</definedName>
    <definedName name="pchNX_R">'[17]weo-real'!#REF!</definedName>
    <definedName name="pchNXG_R" localSheetId="1">'[17]weo-real'!#REF!</definedName>
    <definedName name="pchNXG_R" localSheetId="2">'[17]weo-real'!#REF!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 localSheetId="1">#REF!</definedName>
    <definedName name="ppppo" localSheetId="2">#REF!</definedName>
    <definedName name="ppppo">#REF!</definedName>
    <definedName name="ppppp">#REF!</definedName>
    <definedName name="pri" localSheetId="1">'[13]Issue of Tbill'!#REF!</definedName>
    <definedName name="pri" localSheetId="2">'[13]Issue of Tbill'!#REF!</definedName>
    <definedName name="pri">'[13]Issue of Tbill'!#REF!</definedName>
    <definedName name="print_aea">#REF!</definedName>
    <definedName name="_xlnm.Print_Area" localSheetId="1">'6.4-Interbank credit'!$B$1:$I$51</definedName>
    <definedName name="_xlnm.Print_Area" localSheetId="2">'6.5-Swap'!$B$1:$Y$29</definedName>
    <definedName name="_xlnm.Print_Area">#REF!</definedName>
    <definedName name="_xlnm.Print_Titles">[37]BP!$C$1:$C$65536,[37]BP!$A$1:$IV$3</definedName>
    <definedName name="PRINT_TITLES_MI" localSheetId="1">#REF!</definedName>
    <definedName name="PRINT_TITLES_MI" localSheetId="2">#REF!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 localSheetId="1">[38]DATA!#REF!</definedName>
    <definedName name="Print6" localSheetId="2">[38]DATA!#REF!</definedName>
    <definedName name="Print6">[38]DATA!#REF!</definedName>
    <definedName name="Print6_9">[38]DATA!$A$135:$N$199</definedName>
    <definedName name="PrintThis_Links">[20]Links!$A$1:$F$33</definedName>
    <definedName name="Prog_2001_Nov_draft" localSheetId="2" hidden="1">{"CBA",#N/A,FALSE,"TAB4";"MS",#N/A,FALSE,"TAB5";"BANKLOANS",#N/A,FALSE,"TAB21APP ";"INTEREST",#N/A,FALSE,"TAB22APP"}</definedName>
    <definedName name="Prog_2001_Nov_draft" hidden="1">{"CBA",#N/A,FALSE,"TAB4";"MS",#N/A,FALSE,"TAB5";"BANKLOANS",#N/A,FALSE,"TAB21APP ";"INTEREST",#N/A,FALSE,"TAB22APP"}</definedName>
    <definedName name="promgraf" localSheetId="1">[39]GRAFPROM!#REF!</definedName>
    <definedName name="promgraf" localSheetId="2">[39]GRAFPROM!#REF!</definedName>
    <definedName name="promgraf">[39]GRAFPROM!#REF!</definedName>
    <definedName name="qq" localSheetId="1" hidden="1">[12]PEF!#REF!</definedName>
    <definedName name="qq" localSheetId="2" hidden="1">[12]PEF!#REF!</definedName>
    <definedName name="qq" hidden="1">[12]PEF!#REF!</definedName>
    <definedName name="Real" localSheetId="1">'[40]R &amp; Def'!#REF!</definedName>
    <definedName name="Real" localSheetId="2">'[40]R &amp; Def'!#REF!</definedName>
    <definedName name="Real">'[40]R &amp; Def'!#REF!</definedName>
    <definedName name="RealExo">#REF!</definedName>
    <definedName name="RealPercent">#REF!</definedName>
    <definedName name="REGISTERALL">[16]Contents!$B$58</definedName>
    <definedName name="repo" localSheetId="1">#REF!</definedName>
    <definedName name="repo" localSheetId="2">#REF!</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 localSheetId="1">#REF!</definedName>
    <definedName name="SM_REPO" localSheetId="2">#REF!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 localSheetId="1">#REF!</definedName>
    <definedName name="Table20" localSheetId="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 localSheetId="1">[42]!Violation</definedName>
    <definedName name="Violation" localSheetId="2">[42]!Violation</definedName>
    <definedName name="Violation">[42]!Violation</definedName>
    <definedName name="WAGES_ST">[2]WAGES_old!$A$1:$G$62</definedName>
    <definedName name="WPCP33_D">#REF!</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nnual._.briefings._.table." localSheetId="2" hidden="1">{"annual_brief",#N/A,FALSE,"Table 1"}</definedName>
    <definedName name="wrn.Annual._.briefings._.table." hidden="1">{"annual_brief",#N/A,FALSE,"Table 1"}</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2" hidden="1">{"BOP_TAB",#N/A,FALSE,"N";"MIDTERM_TAB",#N/A,FALSE,"O"}</definedName>
    <definedName name="wrn.BOP_MIDTERM." hidden="1">{"BOP_TAB",#N/A,FALSE,"N";"MIDTERM_TAB",#N/A,FALSE,"O"}</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2" hidden="1">{"MONA",#N/A,FALSE,"S"}</definedName>
    <definedName name="wrn.MONA." hidden="1">{"MONA",#N/A,FALSE,"S"}</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Staff._.report._.tables." localSheetId="2" hidden="1">{"staff_report",#N/A,FALSE,"Table 1";"medium_term",#N/A,FALSE,"Med-term"}</definedName>
    <definedName name="wrn.Staff._.report._.tables." hidden="1">{"staff_report",#N/A,FALSE,"Table 1";"medium_term",#N/A,FALSE,"Med-term"}</definedName>
    <definedName name="wrn.State._.Govt." localSheetId="2" hidden="1">{"partial screen",#N/A,FALSE,"State_Gov't"}</definedName>
    <definedName name="wrn.State._.Govt." hidden="1">{"partial screen",#N/A,FALSE,"State_Gov't"}</definedName>
    <definedName name="wrn.TBILLSALL." localSheetId="2" hidden="1">{"TBILLS_ALL",#N/A,FALSE,"FITB_all"}</definedName>
    <definedName name="wrn.TBILLSALL." hidden="1">{"TBILLS_ALL",#N/A,FALSE,"FITB_all"}</definedName>
    <definedName name="wrn.WEO." localSheetId="2" hidden="1">{"WEO",#N/A,FALSE,"T"}</definedName>
    <definedName name="wrn.WEO." hidden="1">{"WEO",#N/A,FALSE,"T"}</definedName>
    <definedName name="XX" localSheetId="2" hidden="1">{"partial screen",#N/A,FALSE,"State_Gov't"}</definedName>
    <definedName name="XX" hidden="1">{"partial screen",#N/A,FALSE,"State_Gov't"}</definedName>
    <definedName name="xxx" localSheetId="2" hidden="1">{"partial screen",#N/A,FALSE,"State_Gov't"}</definedName>
    <definedName name="xxx" hidden="1">{"partial screen",#N/A,FALSE,"State_Gov't"}</definedName>
    <definedName name="xxxx" localSheetId="2" hidden="1">{"partial screen",#N/A,FALSE,"State_Gov't"}</definedName>
    <definedName name="xxxx" hidden="1">{"partial screen",#N/A,FALSE,"State_Gov't"}</definedName>
    <definedName name="xxxxx" localSheetId="2" hidden="1">{"partial screen",#N/A,FALSE,"State_Gov't"}</definedName>
    <definedName name="xxxxx" hidden="1">{"partial screen",#N/A,FALSE,"State_Gov't"}</definedName>
    <definedName name="yy">#REF!</definedName>
    <definedName name="yyy" localSheetId="2" hidden="1">{"DEPOSITS",#N/A,FALSE,"COMML_MON";"LOANS",#N/A,FALSE,"COMML_MON"}</definedName>
    <definedName name="yyy" hidden="1">{"DEPOSITS",#N/A,FALSE,"COMML_MON";"LOANS",#N/A,FALSE,"COMML_MON"}</definedName>
    <definedName name="Z_248BE2BA_E445_11D3_BFE0_00003960F508_.wvu.Cols" localSheetId="1" hidden="1">[37]Finprog!$D$1:$AJ$65536,[37]Finprog!#REF!</definedName>
    <definedName name="Z_248BE2BA_E445_11D3_BFE0_00003960F508_.wvu.Cols" localSheetId="2" hidden="1">[37]Finprog!$D$1:$AJ$65536,[37]Finprog!#REF!</definedName>
    <definedName name="Z_248BE2BA_E445_11D3_BFE0_00003960F508_.wvu.Cols" hidden="1">[37]Finprog!$D$1:$AJ$65536,[37]Finprog!#REF!</definedName>
    <definedName name="Z_695446A2_A8C9_11D3_8A18_0004AC53A12A_.wvu.Rows" hidden="1">[37]Cashflow!$A$32:$IV$33,[37]Cashflow!$A$38:$IV$38</definedName>
    <definedName name="zzz" localSheetId="2" hidden="1">{"TBILLS_ALL",#N/A,FALSE,"FITB_all"}</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5" i="4" l="1"/>
  <c r="H15" i="4"/>
  <c r="V12" i="4"/>
  <c r="U13" i="4"/>
  <c r="V13" i="4"/>
  <c r="U14" i="4"/>
  <c r="V14" i="4"/>
  <c r="U10" i="4"/>
  <c r="V10" i="4"/>
  <c r="U11" i="4"/>
  <c r="V11" i="4"/>
  <c r="W17" i="4"/>
  <c r="G15" i="4"/>
  <c r="M15" i="4"/>
  <c r="R15" i="4" s="1"/>
  <c r="E15" i="4"/>
  <c r="J15" i="4" s="1"/>
  <c r="X11" i="4"/>
  <c r="U12" i="4"/>
  <c r="X17" i="4"/>
  <c r="U17" i="4"/>
  <c r="I45" i="3"/>
  <c r="H45" i="3"/>
  <c r="Y20" i="4"/>
  <c r="X20" i="4"/>
  <c r="W20" i="4"/>
  <c r="V20" i="4"/>
  <c r="U20" i="4"/>
  <c r="Y19" i="4"/>
  <c r="X19" i="4"/>
  <c r="W19" i="4"/>
  <c r="V19" i="4"/>
  <c r="U19" i="4"/>
  <c r="Y18" i="4"/>
  <c r="X18" i="4"/>
  <c r="W18" i="4"/>
  <c r="V18" i="4"/>
  <c r="U18" i="4"/>
  <c r="Y17" i="4"/>
  <c r="V17" i="4"/>
  <c r="Y16" i="4"/>
  <c r="X16" i="4"/>
  <c r="W16" i="4"/>
  <c r="V16" i="4"/>
  <c r="U16" i="4"/>
  <c r="Y14" i="4"/>
  <c r="X14" i="4"/>
  <c r="W14" i="4"/>
  <c r="X13" i="4"/>
  <c r="Y13" i="4"/>
  <c r="W13" i="4"/>
  <c r="Y12" i="4"/>
  <c r="X12" i="4"/>
  <c r="W12" i="4"/>
  <c r="Y11" i="4"/>
  <c r="W11" i="4"/>
  <c r="Y10" i="4"/>
  <c r="X10" i="4"/>
  <c r="W10" i="4"/>
  <c r="E45" i="3"/>
  <c r="G45" i="3" s="1"/>
  <c r="E36" i="3"/>
  <c r="G36" i="3" s="1"/>
  <c r="E27" i="3"/>
  <c r="G27" i="3" s="1"/>
  <c r="E18" i="3"/>
  <c r="G18" i="3" s="1"/>
  <c r="F45" i="3"/>
  <c r="F36" i="3"/>
  <c r="F27" i="3"/>
  <c r="F18" i="3"/>
  <c r="I36" i="3"/>
  <c r="H36" i="3"/>
  <c r="I27" i="3"/>
  <c r="H27" i="3"/>
  <c r="I18" i="3"/>
  <c r="H18" i="3"/>
  <c r="T21" i="4"/>
  <c r="S21" i="4"/>
  <c r="Q21" i="4"/>
  <c r="P21" i="4"/>
  <c r="O21" i="4"/>
  <c r="N21" i="4"/>
  <c r="V21" i="4" s="1"/>
  <c r="M21" i="4"/>
  <c r="U21" i="4" s="1"/>
  <c r="L21" i="4"/>
  <c r="K21" i="4"/>
  <c r="I21" i="4"/>
  <c r="H21" i="4"/>
  <c r="F21" i="4"/>
  <c r="E21" i="4"/>
  <c r="J21" i="4"/>
  <c r="T15" i="4"/>
  <c r="S15" i="4"/>
  <c r="Q15" i="4"/>
  <c r="I15" i="4"/>
  <c r="O15" i="4"/>
  <c r="N15" i="4"/>
  <c r="F15" i="4"/>
  <c r="L15" i="4"/>
  <c r="K15" i="4"/>
  <c r="D6" i="4"/>
  <c r="D6" i="3"/>
  <c r="G21" i="4"/>
  <c r="W21" i="4" l="1"/>
  <c r="X21" i="4"/>
  <c r="Y21" i="4"/>
  <c r="W15" i="4"/>
  <c r="V15" i="4"/>
  <c r="X15" i="4"/>
  <c r="Y15" i="4"/>
  <c r="R21" i="4"/>
  <c r="U15" i="4"/>
</calcChain>
</file>

<file path=xl/sharedStrings.xml><?xml version="1.0" encoding="utf-8"?>
<sst xmlns="http://schemas.openxmlformats.org/spreadsheetml/2006/main" count="277" uniqueCount="106">
  <si>
    <t xml:space="preserve">Աղյուսակում ընդգրկված գործառնությունների ժամկետայնությունը հաշվարկվում է ըստ օրացուցային օրերի քանակի։ </t>
  </si>
  <si>
    <t>Այլ արժույթի դեպքում լրացվում է ՀՀ դրամով` տվյալ օրվա ՀՀ ԿԲ փոխարժեքով արտահայտված գումարը։</t>
  </si>
  <si>
    <t>Ներառված են Հայաստանի ֆոնդային բորսայում իրականացված գործառնությունները:</t>
  </si>
  <si>
    <t>Միջին կշռված տոկոսադրույքը դա միևնույն ժամկետայնությամբ գործարքների ծավալներով կշռված տոկոսադրույքն է:</t>
  </si>
  <si>
    <t>Քանակ սյունակում արտացոլված են միևնույն ժամկետայնությամբ կնքված ռեպո գործարքների քանակը:</t>
  </si>
  <si>
    <t>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ռեզիդենտ/ոչ ռեզիդենտ:</t>
  </si>
  <si>
    <t>Այլ գործառնություններում որպես կողմ 1 ներկայացված են ՀՀ ֆինանսական կազմակերպությունները՝ տարանջատված ըստ տեսակի (բանկ, վարկային կազմ, ներդրումային ընկ, կենսաթոշակային ֆոնդ, և այլն)</t>
  </si>
  <si>
    <t>Այլ գործառնություններ. ընդգրկված են բոլոր այն գործարքները, որոնցից անռնվազն մեկ կողմը հանդիսանում է ոչ բանկ կազմակերպություն:</t>
  </si>
  <si>
    <t>Տվյալներում ներառված են նոր կնքված և երկարաձգված գործարքները:</t>
  </si>
  <si>
    <t>Տվյալներում ներառված չեն ՀՀ կենտրոնական բանկի կողմից կնքված ռեպո/հակադարձ ռեպո գործառնությունները:</t>
  </si>
  <si>
    <t>Ծանոթություն</t>
  </si>
  <si>
    <t>29 և ավելի</t>
  </si>
  <si>
    <t>15-28 օր</t>
  </si>
  <si>
    <t>8-14 օր</t>
  </si>
  <si>
    <t>2-7 օր</t>
  </si>
  <si>
    <t>1 օր ժամկետայնությամբ</t>
  </si>
  <si>
    <t>ԱՅԼ</t>
  </si>
  <si>
    <t>RUB</t>
  </si>
  <si>
    <t>EUR</t>
  </si>
  <si>
    <t>USD</t>
  </si>
  <si>
    <t>AMD</t>
  </si>
  <si>
    <t>Նվազագույն %</t>
  </si>
  <si>
    <t>Առավելագույն %</t>
  </si>
  <si>
    <t>Միջին կշռված %</t>
  </si>
  <si>
    <t>Գործարքների քանակ</t>
  </si>
  <si>
    <t>Գործարքի գումար</t>
  </si>
  <si>
    <t xml:space="preserve">Անվանական արժեք </t>
  </si>
  <si>
    <t>Գործարքի կողմեր</t>
  </si>
  <si>
    <t>Գործարքի արժույթ</t>
  </si>
  <si>
    <t>Այլ գործառնություններ</t>
  </si>
  <si>
    <t>1 օր</t>
  </si>
  <si>
    <t>Գործարքի ժամկետայնություն</t>
  </si>
  <si>
    <t>Միջբանկային գործառնություններ</t>
  </si>
  <si>
    <t>Ամսաթիվ</t>
  </si>
  <si>
    <t>Ռեպո գործառնություններ</t>
  </si>
  <si>
    <t>Հավելված 6.2</t>
  </si>
  <si>
    <r>
      <rPr>
        <b/>
        <i/>
        <sz val="10"/>
        <rFont val="GHEA Grapalat"/>
        <family val="3"/>
      </rPr>
      <t>Գումարները</t>
    </r>
    <r>
      <rPr>
        <sz val="10"/>
        <rFont val="GHEA Grapalat"/>
        <family val="3"/>
      </rPr>
      <t xml:space="preserve"> արտահայտված են ըստ «Գործարքի արժույթ» սյունակում նշված արժույթի:</t>
    </r>
  </si>
  <si>
    <r>
      <rPr>
        <b/>
        <i/>
        <sz val="10"/>
        <rFont val="GHEA Grapalat"/>
        <family val="3"/>
      </rPr>
      <t>Քանակ</t>
    </r>
    <r>
      <rPr>
        <sz val="10"/>
        <rFont val="GHEA Grapalat"/>
        <family val="3"/>
      </rPr>
      <t xml:space="preserve"> սյունակում արտացոլված են միևնույն ժամկետայնությամբ կնքված գործարքների քանակը:</t>
    </r>
  </si>
  <si>
    <r>
      <rPr>
        <b/>
        <i/>
        <sz val="10"/>
        <rFont val="GHEA Grapalat"/>
        <family val="3"/>
      </rPr>
      <t>Միջին կշռված, Առավելագույն և Նվազագույն</t>
    </r>
    <r>
      <rPr>
        <sz val="10"/>
        <rFont val="GHEA Grapalat"/>
        <family val="3"/>
      </rPr>
      <t xml:space="preserve"> տոկոսադրույքները դրանք համապատասխանաբար միևնույն ժամկետայնությամբ գործարքների գումարներով կշռված, առավելագույն և նվազագույն տարեկան անվանական տոկոսադրույքներն են:</t>
    </r>
  </si>
  <si>
    <r>
      <t xml:space="preserve">Տվյալները ներառում են ՀՀ առևտրային բանկերի կողմից իրար տրամադրած </t>
    </r>
    <r>
      <rPr>
        <b/>
        <i/>
        <sz val="10"/>
        <rFont val="GHEA Grapalat"/>
        <family val="3"/>
      </rPr>
      <t>արտաբորսայական</t>
    </r>
    <r>
      <rPr>
        <sz val="10"/>
        <rFont val="GHEA Grapalat"/>
        <family val="3"/>
      </rPr>
      <t xml:space="preserve"> վարկերը:</t>
    </r>
  </si>
  <si>
    <t>Մեկնաբանություն</t>
  </si>
  <si>
    <t>N</t>
  </si>
  <si>
    <t>Ընդամենը</t>
  </si>
  <si>
    <t>1 տարուց ավել</t>
  </si>
  <si>
    <t>6-12 ամիս</t>
  </si>
  <si>
    <t>3-6 ամիս</t>
  </si>
  <si>
    <t>1-3 ամիս</t>
  </si>
  <si>
    <t>G</t>
  </si>
  <si>
    <t>F</t>
  </si>
  <si>
    <t>E</t>
  </si>
  <si>
    <t>D</t>
  </si>
  <si>
    <t>C</t>
  </si>
  <si>
    <t>B</t>
  </si>
  <si>
    <t>A</t>
  </si>
  <si>
    <t>Նվազագույն</t>
  </si>
  <si>
    <t>Առավելագույն</t>
  </si>
  <si>
    <t>Միջին կշռված</t>
  </si>
  <si>
    <t>Քանակ</t>
  </si>
  <si>
    <t>Գումար</t>
  </si>
  <si>
    <t>Ժամկետ</t>
  </si>
  <si>
    <t>Տոկոսադրույք</t>
  </si>
  <si>
    <t>Գործարք</t>
  </si>
  <si>
    <t>Վարկ</t>
  </si>
  <si>
    <t>ՀՀ միջբանկային վարկային շուկայի գործառնություններ</t>
  </si>
  <si>
    <t>ՀԱՎԵԼՎԱԾ 6.4</t>
  </si>
  <si>
    <t>Տվյալները չեն ներառում ՀՀ ԿԲ կողմից իրականացված գործառնությունները</t>
  </si>
  <si>
    <t>«Սվոպի հիմքում ընկած արժույթով» սյունակը լրացվում է արտարժութային արտահայտությամբ:</t>
  </si>
  <si>
    <t>Այլ գործառնություններում ընդգրկված են բոլոր այն գործարքները, որոնցից անռնվազն մեկ կողմը հանդիսանում է ոչ բանկ կազմակերպություն:</t>
  </si>
  <si>
    <t>Քանակ սյունակում արտացոլված են միևնույն ժամկետայնությամբ կնքված սվոպ գործարքների քանակը:</t>
  </si>
  <si>
    <t>Տվյալները ներառում են այն գործարքները, որոնց մի կողմը ՀՀ դրամ է:</t>
  </si>
  <si>
    <t>W</t>
  </si>
  <si>
    <t>V</t>
  </si>
  <si>
    <t>U</t>
  </si>
  <si>
    <t>T</t>
  </si>
  <si>
    <t>S</t>
  </si>
  <si>
    <t>R</t>
  </si>
  <si>
    <t>Q</t>
  </si>
  <si>
    <t>P</t>
  </si>
  <si>
    <t>O</t>
  </si>
  <si>
    <t>M</t>
  </si>
  <si>
    <t>L</t>
  </si>
  <si>
    <t>K</t>
  </si>
  <si>
    <t>J</t>
  </si>
  <si>
    <t>I</t>
  </si>
  <si>
    <t>H</t>
  </si>
  <si>
    <t>Դրամային համարժեք</t>
  </si>
  <si>
    <t>Սվոփի հիմքում ընկած արժույթով</t>
  </si>
  <si>
    <t>Դրամային համարժեք (դրամ)</t>
  </si>
  <si>
    <t xml:space="preserve">Սվոպի հիմքում ընկած արժույթ </t>
  </si>
  <si>
    <t>Ֆորվարդ գործարքի ընթացքում փոխանակվող արժույթների գումարը</t>
  </si>
  <si>
    <t>Սփոթ գործարքի ընթացքում փոխանակվող արժույթների գումարը</t>
  </si>
  <si>
    <t>Սվոփ գործառնություններ
(AMD)</t>
  </si>
  <si>
    <t>Ընդամենը գործառնություններ</t>
  </si>
  <si>
    <t>Այլ սվոպ գործառնություններ</t>
  </si>
  <si>
    <t xml:space="preserve">ՀՀ սվոփ գործառնությունների վերաբերյալ </t>
  </si>
  <si>
    <t>ՀԱՎԵԼՎԱԾ 6.5</t>
  </si>
  <si>
    <t>Հիմքում՝ ՀՀ պետական պարտատոմս (առանց եվրոպարտատոմսի)</t>
  </si>
  <si>
    <t>Հիմքում՝  ՀՀ եվրոպարտատոմս</t>
  </si>
  <si>
    <t>Հիմքում՝  ոչ ՀՀ պետական պարտատոմս</t>
  </si>
  <si>
    <r>
      <t>Միջբանկային գործառնությունների աղյուսակում ներկայացված են տարբեր արժույթներով կնքված ռեպո գործառնությունները, որոնց հիմքում ընկած են ՀՀ</t>
    </r>
    <r>
      <rPr>
        <i/>
        <sz val="10"/>
        <color rgb="FFFF0000"/>
        <rFont val="Calibri"/>
        <family val="2"/>
        <scheme val="minor"/>
      </rPr>
      <t xml:space="preserve"> </t>
    </r>
    <r>
      <rPr>
        <i/>
        <sz val="10"/>
        <rFont val="Calibri"/>
        <family val="2"/>
        <scheme val="minor"/>
      </rPr>
      <t>պետական պարտատոմսեր և եվրոպարտատոմսեր:</t>
    </r>
  </si>
  <si>
    <t>Բանկ - Ներդրումային ընկերություն</t>
  </si>
  <si>
    <t>Ֆոնդեր - Բանկ</t>
  </si>
  <si>
    <t>Բանկ - Վարկային կազմակերպություն</t>
  </si>
  <si>
    <t>Բանկ - Ապահովագրական ընկերություններ</t>
  </si>
  <si>
    <t>Բանկ - Ֆոնդեր</t>
  </si>
  <si>
    <t>ռեզիդենտ - Բանկ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</si>
</sst>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
    <numFmt numFmtId="165" formatCode="_-* #,##0.00_-;\-* #,##0.00_-;_-* &quot;-&quot;??_-;_-@_-"/>
    <numFmt numFmtId="166" formatCode="_(* #,##0_);_(* \(#,##0\);_(* &quot;-&quot;??_);_(@_)"/>
    <numFmt numFmtId="167" formatCode="0.000%"/>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0"/>
      <name val="Times Armenian"/>
      <family val="1"/>
    </font>
    <font>
      <i/>
      <sz val="10"/>
      <name val="Calibri"/>
      <family val="2"/>
      <scheme val="minor"/>
    </font>
    <font>
      <i/>
      <sz val="10"/>
      <color rgb="FFFF0000"/>
      <name val="Calibri"/>
      <family val="2"/>
      <scheme val="minor"/>
    </font>
    <font>
      <b/>
      <i/>
      <u/>
      <sz val="11"/>
      <color theme="1"/>
      <name val="Calibri"/>
      <family val="2"/>
      <scheme val="minor"/>
    </font>
    <font>
      <b/>
      <sz val="16"/>
      <color theme="1"/>
      <name val="Calibri"/>
      <family val="2"/>
      <scheme val="minor"/>
    </font>
    <font>
      <sz val="11"/>
      <name val="Calibri"/>
      <family val="2"/>
      <scheme val="minor"/>
    </font>
    <font>
      <b/>
      <sz val="12"/>
      <color theme="1"/>
      <name val="Calibri"/>
      <family val="2"/>
      <scheme val="minor"/>
    </font>
    <font>
      <sz val="14"/>
      <color theme="1"/>
      <name val="Calibri"/>
      <family val="2"/>
      <scheme val="minor"/>
    </font>
    <font>
      <b/>
      <sz val="18"/>
      <color theme="1"/>
      <name val="Calibri"/>
      <family val="2"/>
      <scheme val="minor"/>
    </font>
    <font>
      <b/>
      <i/>
      <sz val="12"/>
      <name val="GHEA Grapalat"/>
      <family val="3"/>
    </font>
    <font>
      <sz val="10"/>
      <name val="GHEA Grapalat"/>
      <family val="3"/>
    </font>
    <font>
      <b/>
      <i/>
      <sz val="10"/>
      <name val="GHEA Grapalat"/>
      <family val="3"/>
    </font>
    <font>
      <b/>
      <sz val="10"/>
      <name val="Times Armenian"/>
      <family val="1"/>
    </font>
    <font>
      <b/>
      <sz val="10"/>
      <name val="GHEA Grapalat"/>
      <family val="3"/>
    </font>
    <font>
      <b/>
      <i/>
      <sz val="10"/>
      <color indexed="8"/>
      <name val="GHEA Grapalat"/>
      <family val="3"/>
    </font>
    <font>
      <sz val="11"/>
      <color theme="1"/>
      <name val="GHEA Grapalat"/>
      <family val="3"/>
    </font>
    <font>
      <b/>
      <sz val="11"/>
      <name val="GHEA Grapalat"/>
      <family val="3"/>
    </font>
    <font>
      <b/>
      <sz val="11"/>
      <color theme="1"/>
      <name val="GHEA Grapalat"/>
      <family val="3"/>
    </font>
    <font>
      <sz val="10"/>
      <name val="Arial"/>
      <family val="2"/>
    </font>
    <font>
      <b/>
      <sz val="8"/>
      <name val="GHEA Grapalat"/>
      <family val="3"/>
    </font>
    <font>
      <i/>
      <sz val="12"/>
      <name val="GHEA Grapalat"/>
      <family val="3"/>
    </font>
    <font>
      <i/>
      <sz val="10"/>
      <name val="GHEA Grapalat"/>
      <family val="3"/>
    </font>
    <font>
      <sz val="11"/>
      <name val="GHEA Grapalat"/>
      <family val="3"/>
    </font>
    <font>
      <b/>
      <sz val="11"/>
      <name val="Calibri"/>
      <family val="2"/>
      <scheme val="minor"/>
    </font>
    <font>
      <sz val="10"/>
      <color theme="1"/>
      <name val="Times Armenian"/>
      <family val="1"/>
    </font>
    <font>
      <sz val="10"/>
      <color theme="1"/>
      <name val="GHEA Grapalat"/>
      <family val="3"/>
    </font>
    <font>
      <sz val="11"/>
      <color indexed="8"/>
      <name val="GHEA Grapalat"/>
      <family val="3"/>
    </font>
    <font>
      <b/>
      <i/>
      <sz val="10"/>
      <color theme="1"/>
      <name val="GHEA Grapalat"/>
      <family val="3"/>
    </font>
    <font>
      <sz val="10"/>
      <name val="Arial"/>
      <family val="2"/>
    </font>
    <font>
      <sz val="1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gradientFill degree="45">
        <stop position="0">
          <color theme="0"/>
        </stop>
        <stop position="1">
          <color theme="1"/>
        </stop>
      </gradientFill>
    </fill>
    <fill>
      <patternFill patternType="solid">
        <fgColor theme="6" tint="0.79998168889431442"/>
        <bgColor indexed="64"/>
      </patternFill>
    </fill>
  </fills>
  <borders count="10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hair">
        <color indexed="64"/>
      </top>
      <bottom/>
      <diagonal/>
    </border>
    <border>
      <left style="hair">
        <color indexed="64"/>
      </left>
      <right style="hair">
        <color indexed="64"/>
      </right>
      <top style="hair">
        <color indexed="64"/>
      </top>
      <bottom/>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right/>
      <top style="medium">
        <color indexed="64"/>
      </top>
      <bottom style="dotted">
        <color indexed="64"/>
      </bottom>
      <diagonal/>
    </border>
    <border>
      <left style="medium">
        <color indexed="64"/>
      </left>
      <right/>
      <top style="medium">
        <color indexed="64"/>
      </top>
      <bottom style="dotted">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5" fontId="3" fillId="0" borderId="0" applyFont="0" applyFill="0" applyBorder="0" applyAlignment="0" applyProtection="0"/>
    <xf numFmtId="0" fontId="21" fillId="0" borderId="0"/>
    <xf numFmtId="0" fontId="3" fillId="0" borderId="0"/>
    <xf numFmtId="0" fontId="31" fillId="0" borderId="0"/>
    <xf numFmtId="0" fontId="32" fillId="0" borderId="0"/>
  </cellStyleXfs>
  <cellXfs count="315">
    <xf numFmtId="0" fontId="0" fillId="0" borderId="0" xfId="0"/>
    <xf numFmtId="0" fontId="4" fillId="0" borderId="0" xfId="3" applyFont="1"/>
    <xf numFmtId="0" fontId="0" fillId="0" borderId="0" xfId="0" applyAlignment="1">
      <alignment vertical="top"/>
    </xf>
    <xf numFmtId="0" fontId="4" fillId="2" borderId="0" xfId="3" applyFont="1" applyFill="1"/>
    <xf numFmtId="0" fontId="6" fillId="0" borderId="0" xfId="0" applyFont="1"/>
    <xf numFmtId="0" fontId="2" fillId="3" borderId="3" xfId="0" applyFont="1" applyFill="1" applyBorder="1" applyAlignment="1">
      <alignment wrapText="1"/>
    </xf>
    <xf numFmtId="0" fontId="2" fillId="3" borderId="7" xfId="0" applyFont="1" applyFill="1" applyBorder="1" applyAlignment="1">
      <alignment wrapText="1"/>
    </xf>
    <xf numFmtId="0" fontId="2" fillId="0" borderId="0" xfId="0" applyFont="1"/>
    <xf numFmtId="0" fontId="2" fillId="0" borderId="10" xfId="0" applyFont="1" applyBorder="1" applyAlignment="1">
      <alignment vertical="center" wrapText="1"/>
    </xf>
    <xf numFmtId="0" fontId="2" fillId="3" borderId="6" xfId="0" applyFont="1" applyFill="1" applyBorder="1" applyAlignment="1">
      <alignment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3" borderId="20" xfId="0" applyFill="1" applyBorder="1"/>
    <xf numFmtId="0" fontId="0" fillId="3" borderId="21" xfId="0" applyFill="1" applyBorder="1"/>
    <xf numFmtId="0" fontId="0" fillId="3" borderId="25" xfId="0" applyFill="1" applyBorder="1"/>
    <xf numFmtId="0" fontId="2" fillId="3" borderId="16" xfId="0" applyFont="1" applyFill="1" applyBorder="1"/>
    <xf numFmtId="0" fontId="0" fillId="3" borderId="1" xfId="0" applyFill="1" applyBorder="1"/>
    <xf numFmtId="0" fontId="0" fillId="3" borderId="5" xfId="0" applyFill="1" applyBorder="1"/>
    <xf numFmtId="0" fontId="2" fillId="3" borderId="9" xfId="0" applyFont="1" applyFill="1" applyBorder="1"/>
    <xf numFmtId="0" fontId="0" fillId="0" borderId="26"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0" fillId="0" borderId="0" xfId="0" applyFont="1"/>
    <xf numFmtId="0" fontId="3" fillId="0" borderId="0" xfId="3"/>
    <xf numFmtId="0" fontId="13" fillId="0" borderId="0" xfId="3" applyFont="1"/>
    <xf numFmtId="3" fontId="13" fillId="0" borderId="0" xfId="3" applyNumberFormat="1" applyFont="1"/>
    <xf numFmtId="0" fontId="15" fillId="0" borderId="37" xfId="3" applyFont="1" applyBorder="1" applyAlignment="1">
      <alignment horizontal="center" vertical="center"/>
    </xf>
    <xf numFmtId="0" fontId="15" fillId="0" borderId="39" xfId="3" applyFont="1" applyBorder="1" applyAlignment="1">
      <alignment horizontal="center" vertical="center"/>
    </xf>
    <xf numFmtId="0" fontId="15" fillId="0" borderId="38" xfId="3" applyFont="1" applyBorder="1" applyAlignment="1">
      <alignment horizontal="center" vertical="center"/>
    </xf>
    <xf numFmtId="0" fontId="16" fillId="0" borderId="55" xfId="3" applyFont="1" applyBorder="1" applyAlignment="1">
      <alignment horizontal="center" vertical="center"/>
    </xf>
    <xf numFmtId="0" fontId="13" fillId="0" borderId="0" xfId="3" applyFont="1" applyAlignment="1">
      <alignment horizontal="center" vertical="center"/>
    </xf>
    <xf numFmtId="0" fontId="3" fillId="0" borderId="37" xfId="3" applyBorder="1"/>
    <xf numFmtId="1" fontId="18" fillId="6" borderId="61" xfId="3" applyNumberFormat="1" applyFont="1" applyFill="1" applyBorder="1"/>
    <xf numFmtId="166" fontId="18" fillId="6" borderId="60" xfId="4" applyNumberFormat="1" applyFont="1" applyFill="1" applyBorder="1"/>
    <xf numFmtId="166" fontId="18" fillId="6" borderId="60" xfId="4" applyNumberFormat="1" applyFont="1" applyFill="1" applyBorder="1" applyAlignment="1">
      <alignment horizontal="left" vertical="center"/>
    </xf>
    <xf numFmtId="0" fontId="3" fillId="0" borderId="39" xfId="3" applyBorder="1"/>
    <xf numFmtId="1" fontId="18" fillId="6" borderId="66" xfId="3" applyNumberFormat="1" applyFont="1" applyFill="1" applyBorder="1"/>
    <xf numFmtId="166" fontId="18" fillId="6" borderId="65" xfId="4" applyNumberFormat="1" applyFont="1" applyFill="1" applyBorder="1"/>
    <xf numFmtId="166" fontId="18" fillId="6" borderId="65" xfId="4" applyNumberFormat="1" applyFont="1" applyFill="1" applyBorder="1" applyAlignment="1">
      <alignment horizontal="left" vertical="center"/>
    </xf>
    <xf numFmtId="166" fontId="18" fillId="6" borderId="69" xfId="4" applyNumberFormat="1" applyFont="1" applyFill="1" applyBorder="1"/>
    <xf numFmtId="166" fontId="18" fillId="6" borderId="69" xfId="4" applyNumberFormat="1" applyFont="1" applyFill="1" applyBorder="1" applyAlignment="1">
      <alignment horizontal="left" vertical="center"/>
    </xf>
    <xf numFmtId="1" fontId="18" fillId="6" borderId="74" xfId="3" applyNumberFormat="1" applyFont="1" applyFill="1" applyBorder="1"/>
    <xf numFmtId="166" fontId="18" fillId="6" borderId="73" xfId="4" applyNumberFormat="1" applyFont="1" applyFill="1" applyBorder="1"/>
    <xf numFmtId="166" fontId="20" fillId="6" borderId="73" xfId="4" applyNumberFormat="1" applyFont="1" applyFill="1" applyBorder="1" applyAlignment="1">
      <alignment horizontal="left" vertical="center"/>
    </xf>
    <xf numFmtId="1" fontId="18" fillId="0" borderId="61" xfId="3" applyNumberFormat="1" applyFont="1" applyBorder="1"/>
    <xf numFmtId="166" fontId="18" fillId="0" borderId="60" xfId="4" applyNumberFormat="1" applyFont="1" applyBorder="1"/>
    <xf numFmtId="1" fontId="18" fillId="0" borderId="75" xfId="3" applyNumberFormat="1" applyFont="1" applyBorder="1"/>
    <xf numFmtId="1" fontId="18" fillId="0" borderId="65" xfId="3" applyNumberFormat="1" applyFont="1" applyBorder="1"/>
    <xf numFmtId="1" fontId="18" fillId="0" borderId="66" xfId="3" applyNumberFormat="1" applyFont="1" applyBorder="1"/>
    <xf numFmtId="166" fontId="18" fillId="0" borderId="65" xfId="4" applyNumberFormat="1" applyFont="1" applyBorder="1"/>
    <xf numFmtId="1" fontId="18" fillId="0" borderId="69" xfId="3" applyNumberFormat="1" applyFont="1" applyBorder="1"/>
    <xf numFmtId="1" fontId="18" fillId="0" borderId="70" xfId="3" applyNumberFormat="1" applyFont="1" applyBorder="1"/>
    <xf numFmtId="166" fontId="18" fillId="0" borderId="69" xfId="4" applyNumberFormat="1" applyFont="1" applyBorder="1"/>
    <xf numFmtId="1" fontId="18" fillId="0" borderId="73" xfId="3" applyNumberFormat="1" applyFont="1" applyBorder="1"/>
    <xf numFmtId="1" fontId="18" fillId="0" borderId="74" xfId="3" applyNumberFormat="1" applyFont="1" applyBorder="1"/>
    <xf numFmtId="166" fontId="18" fillId="0" borderId="73" xfId="4" applyNumberFormat="1" applyFont="1" applyBorder="1"/>
    <xf numFmtId="1" fontId="20" fillId="0" borderId="73" xfId="3" applyNumberFormat="1" applyFont="1" applyBorder="1"/>
    <xf numFmtId="0" fontId="3" fillId="0" borderId="38" xfId="3" applyBorder="1"/>
    <xf numFmtId="0" fontId="3" fillId="0" borderId="41" xfId="3" applyBorder="1"/>
    <xf numFmtId="1" fontId="20" fillId="0" borderId="76" xfId="3" applyNumberFormat="1" applyFont="1" applyBorder="1" applyAlignment="1">
      <alignment horizontal="center" vertical="center"/>
    </xf>
    <xf numFmtId="1" fontId="20" fillId="0" borderId="57" xfId="3" applyNumberFormat="1" applyFont="1" applyBorder="1" applyAlignment="1">
      <alignment horizontal="center" vertical="center"/>
    </xf>
    <xf numFmtId="1" fontId="20" fillId="0" borderId="46" xfId="3" applyNumberFormat="1" applyFont="1" applyBorder="1" applyAlignment="1">
      <alignment horizontal="center" vertical="center"/>
    </xf>
    <xf numFmtId="0" fontId="20" fillId="0" borderId="77" xfId="3" applyFont="1" applyBorder="1" applyAlignment="1">
      <alignment horizontal="center" vertical="center"/>
    </xf>
    <xf numFmtId="0" fontId="22" fillId="7" borderId="47" xfId="5" applyFont="1" applyFill="1" applyBorder="1" applyAlignment="1">
      <alignment vertical="center"/>
    </xf>
    <xf numFmtId="0" fontId="14" fillId="8" borderId="78" xfId="3" applyFont="1" applyFill="1" applyBorder="1" applyAlignment="1">
      <alignment horizontal="center" vertical="center" wrapText="1"/>
    </xf>
    <xf numFmtId="0" fontId="14" fillId="8" borderId="79" xfId="3" applyFont="1" applyFill="1" applyBorder="1" applyAlignment="1">
      <alignment horizontal="center" vertical="center" wrapText="1"/>
    </xf>
    <xf numFmtId="0" fontId="14" fillId="8" borderId="80" xfId="3" applyFont="1" applyFill="1" applyBorder="1" applyAlignment="1">
      <alignment horizontal="center" vertical="center" wrapText="1"/>
    </xf>
    <xf numFmtId="0" fontId="14" fillId="0" borderId="78" xfId="3" applyFont="1" applyBorder="1" applyAlignment="1">
      <alignment horizontal="center" vertical="center" wrapText="1"/>
    </xf>
    <xf numFmtId="3" fontId="14" fillId="0" borderId="80" xfId="3" applyNumberFormat="1" applyFont="1" applyBorder="1" applyAlignment="1">
      <alignment horizontal="center" vertical="center" wrapText="1"/>
    </xf>
    <xf numFmtId="0" fontId="19" fillId="0" borderId="55" xfId="3" applyFont="1" applyBorder="1" applyAlignment="1">
      <alignment vertical="center" wrapText="1"/>
    </xf>
    <xf numFmtId="0" fontId="23" fillId="0" borderId="0" xfId="3" applyFont="1" applyAlignment="1">
      <alignment horizontal="center" vertical="center" wrapText="1"/>
    </xf>
    <xf numFmtId="2" fontId="24" fillId="0" borderId="0" xfId="3" applyNumberFormat="1" applyFont="1" applyAlignment="1">
      <alignment horizontal="left"/>
    </xf>
    <xf numFmtId="0" fontId="13" fillId="2" borderId="0" xfId="3" applyFont="1" applyFill="1"/>
    <xf numFmtId="3" fontId="14" fillId="5" borderId="44" xfId="3" applyNumberFormat="1" applyFont="1" applyFill="1" applyBorder="1" applyAlignment="1">
      <alignment horizontal="center"/>
    </xf>
    <xf numFmtId="3" fontId="14" fillId="5" borderId="81" xfId="3" applyNumberFormat="1" applyFont="1" applyFill="1" applyBorder="1" applyAlignment="1">
      <alignment horizontal="center"/>
    </xf>
    <xf numFmtId="166" fontId="18" fillId="0" borderId="58" xfId="4" applyNumberFormat="1" applyFont="1" applyBorder="1"/>
    <xf numFmtId="166" fontId="18" fillId="0" borderId="82" xfId="4" applyNumberFormat="1" applyFont="1" applyBorder="1"/>
    <xf numFmtId="1" fontId="18" fillId="0" borderId="83" xfId="3" applyNumberFormat="1" applyFont="1" applyBorder="1"/>
    <xf numFmtId="166" fontId="18" fillId="0" borderId="58" xfId="4" applyNumberFormat="1" applyFont="1" applyFill="1" applyBorder="1"/>
    <xf numFmtId="166" fontId="18" fillId="0" borderId="60" xfId="4" applyNumberFormat="1" applyFont="1" applyFill="1" applyBorder="1"/>
    <xf numFmtId="166" fontId="18" fillId="0" borderId="63" xfId="4" applyNumberFormat="1" applyFont="1" applyBorder="1"/>
    <xf numFmtId="166" fontId="18" fillId="0" borderId="84" xfId="4" applyNumberFormat="1" applyFont="1" applyBorder="1"/>
    <xf numFmtId="1" fontId="18" fillId="0" borderId="85" xfId="3" applyNumberFormat="1" applyFont="1" applyBorder="1"/>
    <xf numFmtId="166" fontId="18" fillId="0" borderId="63" xfId="4" applyNumberFormat="1" applyFont="1" applyFill="1" applyBorder="1"/>
    <xf numFmtId="166" fontId="18" fillId="0" borderId="65" xfId="4" applyNumberFormat="1" applyFont="1" applyFill="1" applyBorder="1"/>
    <xf numFmtId="166" fontId="18" fillId="0" borderId="67" xfId="4" applyNumberFormat="1" applyFont="1" applyBorder="1"/>
    <xf numFmtId="166" fontId="18" fillId="0" borderId="86" xfId="4" applyNumberFormat="1" applyFont="1" applyBorder="1"/>
    <xf numFmtId="1" fontId="18" fillId="0" borderId="87" xfId="3" applyNumberFormat="1" applyFont="1" applyBorder="1"/>
    <xf numFmtId="166" fontId="18" fillId="0" borderId="67" xfId="4" applyNumberFormat="1" applyFont="1" applyFill="1" applyBorder="1"/>
    <xf numFmtId="166" fontId="18" fillId="0" borderId="69" xfId="4" applyNumberFormat="1" applyFont="1" applyFill="1" applyBorder="1"/>
    <xf numFmtId="166" fontId="18" fillId="0" borderId="71" xfId="4" applyNumberFormat="1" applyFont="1" applyBorder="1"/>
    <xf numFmtId="166" fontId="18" fillId="0" borderId="76" xfId="4" applyNumberFormat="1" applyFont="1" applyBorder="1"/>
    <xf numFmtId="1" fontId="18" fillId="0" borderId="88" xfId="3" applyNumberFormat="1" applyFont="1" applyBorder="1"/>
    <xf numFmtId="166" fontId="18" fillId="0" borderId="71" xfId="4" applyNumberFormat="1" applyFont="1" applyFill="1" applyBorder="1"/>
    <xf numFmtId="166" fontId="18" fillId="0" borderId="73" xfId="4" applyNumberFormat="1" applyFont="1" applyFill="1" applyBorder="1"/>
    <xf numFmtId="1" fontId="20" fillId="0" borderId="44" xfId="3" applyNumberFormat="1" applyFont="1" applyBorder="1" applyAlignment="1">
      <alignment horizontal="center" vertical="center"/>
    </xf>
    <xf numFmtId="1" fontId="20" fillId="0" borderId="90" xfId="3" applyNumberFormat="1" applyFont="1" applyBorder="1" applyAlignment="1">
      <alignment horizontal="center" vertical="center"/>
    </xf>
    <xf numFmtId="1" fontId="20" fillId="0" borderId="91" xfId="3" applyNumberFormat="1" applyFont="1" applyBorder="1" applyAlignment="1">
      <alignment horizontal="center" vertical="center"/>
    </xf>
    <xf numFmtId="1" fontId="20" fillId="0" borderId="56" xfId="3" applyNumberFormat="1" applyFont="1" applyBorder="1" applyAlignment="1">
      <alignment horizontal="center" vertical="center"/>
    </xf>
    <xf numFmtId="1" fontId="20" fillId="0" borderId="92" xfId="3" applyNumberFormat="1" applyFont="1" applyBorder="1" applyAlignment="1">
      <alignment horizontal="center" vertical="center"/>
    </xf>
    <xf numFmtId="1" fontId="20" fillId="0" borderId="55" xfId="3" applyNumberFormat="1" applyFont="1" applyBorder="1" applyAlignment="1">
      <alignment horizontal="center" vertical="center"/>
    </xf>
    <xf numFmtId="0" fontId="20" fillId="0" borderId="57" xfId="3" applyFont="1" applyBorder="1" applyAlignment="1">
      <alignment horizontal="center" vertical="center"/>
    </xf>
    <xf numFmtId="0" fontId="14" fillId="5" borderId="78" xfId="3" applyFont="1" applyFill="1" applyBorder="1" applyAlignment="1">
      <alignment horizontal="center" vertical="center" wrapText="1"/>
    </xf>
    <xf numFmtId="0" fontId="14" fillId="5" borderId="93" xfId="3" applyFont="1" applyFill="1" applyBorder="1" applyAlignment="1">
      <alignment horizontal="center" vertical="center" wrapText="1"/>
    </xf>
    <xf numFmtId="0" fontId="14" fillId="6" borderId="78" xfId="3" applyFont="1" applyFill="1" applyBorder="1" applyAlignment="1">
      <alignment horizontal="center" vertical="center" wrapText="1"/>
    </xf>
    <xf numFmtId="0" fontId="14" fillId="6" borderId="79" xfId="3" applyFont="1" applyFill="1" applyBorder="1" applyAlignment="1">
      <alignment horizontal="center" vertical="center" wrapText="1"/>
    </xf>
    <xf numFmtId="0" fontId="14" fillId="6" borderId="80" xfId="3" applyFont="1" applyFill="1" applyBorder="1" applyAlignment="1">
      <alignment horizontal="center" vertical="center" wrapText="1"/>
    </xf>
    <xf numFmtId="0" fontId="14" fillId="6" borderId="94" xfId="3" applyFont="1" applyFill="1" applyBorder="1" applyAlignment="1">
      <alignment horizontal="center" vertical="center" wrapText="1"/>
    </xf>
    <xf numFmtId="0" fontId="14" fillId="6" borderId="93" xfId="3" applyFont="1" applyFill="1" applyBorder="1" applyAlignment="1">
      <alignment horizontal="center" vertical="center" wrapText="1"/>
    </xf>
    <xf numFmtId="0" fontId="19" fillId="0" borderId="46" xfId="3" applyFont="1" applyBorder="1" applyAlignment="1">
      <alignment horizontal="right" vertical="center" wrapText="1"/>
    </xf>
    <xf numFmtId="0" fontId="23" fillId="0" borderId="0" xfId="3" applyFont="1"/>
    <xf numFmtId="164" fontId="0" fillId="0" borderId="10" xfId="2" applyNumberFormat="1" applyFont="1" applyBorder="1" applyAlignment="1">
      <alignment horizontal="right" vertical="center" wrapText="1"/>
    </xf>
    <xf numFmtId="164" fontId="0" fillId="0" borderId="9" xfId="2" applyNumberFormat="1" applyFont="1" applyBorder="1" applyAlignment="1">
      <alignment horizontal="right" vertical="center" wrapText="1"/>
    </xf>
    <xf numFmtId="164" fontId="0" fillId="0" borderId="23" xfId="2" applyNumberFormat="1" applyFont="1" applyBorder="1" applyAlignment="1">
      <alignment horizontal="right" vertical="center" wrapText="1"/>
    </xf>
    <xf numFmtId="164" fontId="0" fillId="0" borderId="22" xfId="2" applyNumberFormat="1" applyFont="1" applyBorder="1" applyAlignment="1">
      <alignment horizontal="right" vertical="center" wrapText="1"/>
    </xf>
    <xf numFmtId="164" fontId="0" fillId="0" borderId="6" xfId="2" applyNumberFormat="1" applyFont="1" applyBorder="1" applyAlignment="1">
      <alignment horizontal="right"/>
    </xf>
    <xf numFmtId="164" fontId="0" fillId="0" borderId="5" xfId="2" applyNumberFormat="1" applyFont="1" applyBorder="1" applyAlignment="1">
      <alignment horizontal="right"/>
    </xf>
    <xf numFmtId="164" fontId="0" fillId="0" borderId="2" xfId="2" applyNumberFormat="1" applyFont="1" applyBorder="1" applyAlignment="1">
      <alignment horizontal="right"/>
    </xf>
    <xf numFmtId="164" fontId="0" fillId="0" borderId="1" xfId="2" applyNumberFormat="1" applyFont="1" applyBorder="1" applyAlignment="1">
      <alignment horizontal="right"/>
    </xf>
    <xf numFmtId="166" fontId="0" fillId="0" borderId="11" xfId="1" applyNumberFormat="1" applyFont="1" applyBorder="1" applyAlignment="1">
      <alignment horizontal="right" vertical="center" wrapText="1"/>
    </xf>
    <xf numFmtId="166" fontId="0" fillId="0" borderId="10" xfId="1" applyNumberFormat="1" applyFont="1" applyBorder="1" applyAlignment="1">
      <alignment horizontal="right" vertical="center" wrapText="1"/>
    </xf>
    <xf numFmtId="0" fontId="0" fillId="0" borderId="10" xfId="0" applyBorder="1" applyAlignment="1">
      <alignment horizontal="right" vertical="center" wrapText="1"/>
    </xf>
    <xf numFmtId="166" fontId="0" fillId="0" borderId="24" xfId="1" applyNumberFormat="1" applyFont="1" applyBorder="1" applyAlignment="1">
      <alignment horizontal="right" vertical="center" wrapText="1"/>
    </xf>
    <xf numFmtId="166" fontId="0" fillId="0" borderId="23" xfId="1" applyNumberFormat="1" applyFont="1" applyBorder="1" applyAlignment="1">
      <alignment horizontal="right" vertical="center" wrapText="1"/>
    </xf>
    <xf numFmtId="0" fontId="0" fillId="0" borderId="23" xfId="0" applyBorder="1" applyAlignment="1">
      <alignment horizontal="right" vertical="center" wrapText="1"/>
    </xf>
    <xf numFmtId="166" fontId="0" fillId="0" borderId="8" xfId="1" applyNumberFormat="1" applyFont="1" applyBorder="1" applyAlignment="1">
      <alignment horizontal="right"/>
    </xf>
    <xf numFmtId="166" fontId="0" fillId="0" borderId="6" xfId="1" applyNumberFormat="1" applyFont="1" applyBorder="1" applyAlignment="1">
      <alignment horizontal="right"/>
    </xf>
    <xf numFmtId="0" fontId="0" fillId="0" borderId="6" xfId="0" applyBorder="1" applyAlignment="1">
      <alignment horizontal="right"/>
    </xf>
    <xf numFmtId="166" fontId="0" fillId="0" borderId="4" xfId="1" applyNumberFormat="1" applyFont="1" applyBorder="1" applyAlignment="1">
      <alignment horizontal="right"/>
    </xf>
    <xf numFmtId="166" fontId="0" fillId="0" borderId="2" xfId="1" applyNumberFormat="1" applyFont="1" applyBorder="1" applyAlignment="1">
      <alignment horizontal="right"/>
    </xf>
    <xf numFmtId="0" fontId="0" fillId="0" borderId="2" xfId="0" applyBorder="1" applyAlignment="1">
      <alignment horizontal="right"/>
    </xf>
    <xf numFmtId="14" fontId="0" fillId="0" borderId="0" xfId="0" applyNumberFormat="1" applyAlignment="1">
      <alignment horizontal="left"/>
    </xf>
    <xf numFmtId="0" fontId="8" fillId="0" borderId="23" xfId="0" applyFont="1" applyBorder="1" applyAlignment="1">
      <alignment horizontal="right" vertical="center" wrapText="1"/>
    </xf>
    <xf numFmtId="14" fontId="19" fillId="0" borderId="44" xfId="3" applyNumberFormat="1" applyFont="1" applyBorder="1" applyAlignment="1">
      <alignment vertical="center" wrapText="1"/>
    </xf>
    <xf numFmtId="0" fontId="27" fillId="0" borderId="41" xfId="3" applyFont="1" applyFill="1" applyBorder="1"/>
    <xf numFmtId="0" fontId="27" fillId="0" borderId="39" xfId="3" applyFont="1" applyFill="1" applyBorder="1"/>
    <xf numFmtId="0" fontId="27" fillId="0" borderId="37" xfId="3" applyFont="1" applyFill="1" applyBorder="1"/>
    <xf numFmtId="0" fontId="27" fillId="0" borderId="36" xfId="3" applyFont="1" applyFill="1" applyBorder="1"/>
    <xf numFmtId="0" fontId="27" fillId="0" borderId="38" xfId="3" applyFont="1" applyFill="1" applyBorder="1"/>
    <xf numFmtId="14" fontId="12" fillId="0" borderId="46" xfId="3" applyNumberFormat="1" applyFont="1" applyFill="1" applyBorder="1" applyAlignment="1">
      <alignment horizontal="center" vertical="center" wrapText="1"/>
    </xf>
    <xf numFmtId="0" fontId="27" fillId="0" borderId="0" xfId="3" applyFont="1" applyFill="1" applyAlignment="1">
      <alignment vertical="top"/>
    </xf>
    <xf numFmtId="0" fontId="28" fillId="0" borderId="0" xfId="3" applyFont="1" applyFill="1" applyAlignment="1">
      <alignment vertical="top"/>
    </xf>
    <xf numFmtId="0" fontId="27" fillId="0" borderId="0" xfId="3" applyFont="1" applyFill="1"/>
    <xf numFmtId="0" fontId="28" fillId="0" borderId="0" xfId="0" applyFont="1" applyFill="1"/>
    <xf numFmtId="3" fontId="28" fillId="0" borderId="0" xfId="3" applyNumberFormat="1" applyFont="1" applyFill="1"/>
    <xf numFmtId="0" fontId="28" fillId="0" borderId="0" xfId="3" applyFont="1" applyFill="1"/>
    <xf numFmtId="3" fontId="14" fillId="5" borderId="55" xfId="0" applyNumberFormat="1" applyFont="1" applyFill="1" applyBorder="1" applyAlignment="1">
      <alignment horizontal="center"/>
    </xf>
    <xf numFmtId="167" fontId="18" fillId="0" borderId="73" xfId="2" applyNumberFormat="1" applyFont="1" applyBorder="1"/>
    <xf numFmtId="167" fontId="18" fillId="0" borderId="72" xfId="2" applyNumberFormat="1" applyFont="1" applyBorder="1"/>
    <xf numFmtId="167" fontId="18" fillId="0" borderId="71" xfId="2" applyNumberFormat="1" applyFont="1" applyBorder="1"/>
    <xf numFmtId="167" fontId="18" fillId="0" borderId="69" xfId="2" applyNumberFormat="1" applyFont="1" applyBorder="1"/>
    <xf numFmtId="167" fontId="18" fillId="0" borderId="68" xfId="2" applyNumberFormat="1" applyFont="1" applyBorder="1"/>
    <xf numFmtId="167" fontId="18" fillId="0" borderId="67" xfId="2" applyNumberFormat="1" applyFont="1" applyBorder="1"/>
    <xf numFmtId="167" fontId="18" fillId="0" borderId="60" xfId="2" applyNumberFormat="1" applyFont="1" applyBorder="1"/>
    <xf numFmtId="167" fontId="18" fillId="0" borderId="59" xfId="2" applyNumberFormat="1" applyFont="1" applyBorder="1"/>
    <xf numFmtId="167" fontId="18" fillId="0" borderId="58" xfId="2" applyNumberFormat="1" applyFont="1" applyBorder="1"/>
    <xf numFmtId="167" fontId="18" fillId="6" borderId="60" xfId="2" applyNumberFormat="1" applyFont="1" applyFill="1" applyBorder="1"/>
    <xf numFmtId="167" fontId="18" fillId="6" borderId="59" xfId="2" applyNumberFormat="1" applyFont="1" applyFill="1" applyBorder="1"/>
    <xf numFmtId="167" fontId="18" fillId="6" borderId="58" xfId="2" applyNumberFormat="1" applyFont="1" applyFill="1" applyBorder="1"/>
    <xf numFmtId="164" fontId="17" fillId="5" borderId="46" xfId="0" applyNumberFormat="1" applyFont="1" applyFill="1" applyBorder="1" applyAlignment="1">
      <alignment horizontal="center"/>
    </xf>
    <xf numFmtId="164" fontId="17" fillId="5" borderId="55" xfId="0" applyNumberFormat="1" applyFont="1" applyFill="1" applyBorder="1" applyAlignment="1">
      <alignment horizontal="center"/>
    </xf>
    <xf numFmtId="164" fontId="17" fillId="5" borderId="44" xfId="0" applyNumberFormat="1" applyFont="1" applyFill="1" applyBorder="1" applyAlignment="1">
      <alignment horizontal="center"/>
    </xf>
    <xf numFmtId="1" fontId="17" fillId="5" borderId="55" xfId="0" applyNumberFormat="1" applyFont="1" applyFill="1" applyBorder="1" applyAlignment="1">
      <alignment horizontal="center"/>
    </xf>
    <xf numFmtId="3" fontId="14" fillId="5" borderId="46" xfId="0" applyNumberFormat="1" applyFont="1" applyFill="1" applyBorder="1" applyAlignment="1">
      <alignment horizontal="center"/>
    </xf>
    <xf numFmtId="164" fontId="29" fillId="0" borderId="68" xfId="6" applyNumberFormat="1" applyFont="1" applyBorder="1" applyAlignment="1" applyProtection="1">
      <alignment horizontal="center"/>
      <protection locked="0"/>
    </xf>
    <xf numFmtId="1" fontId="18" fillId="0" borderId="58" xfId="0" applyNumberFormat="1" applyFont="1" applyBorder="1"/>
    <xf numFmtId="164" fontId="30" fillId="5" borderId="92" xfId="0" applyNumberFormat="1" applyFont="1" applyFill="1" applyBorder="1"/>
    <xf numFmtId="164" fontId="30" fillId="5" borderId="44" xfId="0" applyNumberFormat="1" applyFont="1" applyFill="1" applyBorder="1"/>
    <xf numFmtId="0" fontId="8" fillId="0" borderId="0" xfId="0" applyFont="1"/>
    <xf numFmtId="0" fontId="26" fillId="3" borderId="6" xfId="0" applyFont="1" applyFill="1" applyBorder="1" applyAlignment="1">
      <alignment wrapText="1"/>
    </xf>
    <xf numFmtId="166" fontId="18" fillId="0" borderId="75" xfId="4" applyNumberFormat="1" applyFont="1" applyBorder="1"/>
    <xf numFmtId="1" fontId="18" fillId="0" borderId="97" xfId="3" applyNumberFormat="1" applyFont="1" applyBorder="1"/>
    <xf numFmtId="167" fontId="18" fillId="0" borderId="75" xfId="2" applyNumberFormat="1" applyFont="1" applyBorder="1"/>
    <xf numFmtId="167" fontId="18" fillId="0" borderId="98" xfId="2" applyNumberFormat="1" applyFont="1" applyBorder="1"/>
    <xf numFmtId="167" fontId="18" fillId="0" borderId="99" xfId="2" applyNumberFormat="1" applyFont="1" applyBorder="1"/>
    <xf numFmtId="0" fontId="26" fillId="3" borderId="7" xfId="0" applyFont="1" applyFill="1" applyBorder="1" applyAlignment="1">
      <alignment wrapText="1"/>
    </xf>
    <xf numFmtId="164" fontId="18" fillId="0" borderId="69" xfId="2" applyNumberFormat="1" applyFont="1" applyBorder="1"/>
    <xf numFmtId="164" fontId="18" fillId="0" borderId="68" xfId="2" applyNumberFormat="1" applyFont="1" applyBorder="1"/>
    <xf numFmtId="164" fontId="18" fillId="0" borderId="67" xfId="2" applyNumberFormat="1" applyFont="1" applyBorder="1"/>
    <xf numFmtId="164" fontId="18" fillId="0" borderId="64" xfId="2" applyNumberFormat="1" applyFont="1" applyBorder="1"/>
    <xf numFmtId="164" fontId="18" fillId="0" borderId="63" xfId="2" applyNumberFormat="1" applyFont="1" applyBorder="1"/>
    <xf numFmtId="166" fontId="18" fillId="6" borderId="75" xfId="4" applyNumberFormat="1" applyFont="1" applyFill="1" applyBorder="1"/>
    <xf numFmtId="1" fontId="18" fillId="6" borderId="97" xfId="3" applyNumberFormat="1" applyFont="1" applyFill="1" applyBorder="1"/>
    <xf numFmtId="167" fontId="18" fillId="6" borderId="75" xfId="2" applyNumberFormat="1" applyFont="1" applyFill="1" applyBorder="1"/>
    <xf numFmtId="167" fontId="18" fillId="6" borderId="98" xfId="2" applyNumberFormat="1" applyFont="1" applyFill="1" applyBorder="1"/>
    <xf numFmtId="167" fontId="18" fillId="6" borderId="99" xfId="2" applyNumberFormat="1" applyFont="1" applyFill="1" applyBorder="1"/>
    <xf numFmtId="164" fontId="18" fillId="6" borderId="73" xfId="2" applyNumberFormat="1" applyFont="1" applyFill="1" applyBorder="1"/>
    <xf numFmtId="164" fontId="18" fillId="6" borderId="72" xfId="2" applyNumberFormat="1" applyFont="1" applyFill="1" applyBorder="1"/>
    <xf numFmtId="164" fontId="18" fillId="6" borderId="71" xfId="2" applyNumberFormat="1" applyFont="1" applyFill="1" applyBorder="1"/>
    <xf numFmtId="164" fontId="18" fillId="6" borderId="68" xfId="2" applyNumberFormat="1" applyFont="1" applyFill="1" applyBorder="1"/>
    <xf numFmtId="164" fontId="18" fillId="6" borderId="67" xfId="2" applyNumberFormat="1" applyFont="1" applyFill="1" applyBorder="1"/>
    <xf numFmtId="164" fontId="18" fillId="6" borderId="65" xfId="2" applyNumberFormat="1" applyFont="1" applyFill="1" applyBorder="1"/>
    <xf numFmtId="164" fontId="18" fillId="6" borderId="64" xfId="2" applyNumberFormat="1" applyFont="1" applyFill="1" applyBorder="1"/>
    <xf numFmtId="164" fontId="18" fillId="6" borderId="63" xfId="2" applyNumberFormat="1" applyFont="1" applyFill="1" applyBorder="1"/>
    <xf numFmtId="164" fontId="18" fillId="6" borderId="60" xfId="2" applyNumberFormat="1" applyFont="1" applyFill="1" applyBorder="1"/>
    <xf numFmtId="164" fontId="18" fillId="6" borderId="59" xfId="2" applyNumberFormat="1" applyFont="1" applyFill="1" applyBorder="1"/>
    <xf numFmtId="164" fontId="18" fillId="6" borderId="58" xfId="2" applyNumberFormat="1" applyFont="1" applyFill="1" applyBorder="1"/>
    <xf numFmtId="164" fontId="18" fillId="0" borderId="60" xfId="2" applyNumberFormat="1" applyFont="1" applyBorder="1"/>
    <xf numFmtId="164" fontId="18" fillId="0" borderId="59" xfId="2" applyNumberFormat="1" applyFont="1" applyBorder="1"/>
    <xf numFmtId="164" fontId="18" fillId="0" borderId="58" xfId="2" applyNumberFormat="1" applyFont="1" applyBorder="1"/>
    <xf numFmtId="0" fontId="2" fillId="2" borderId="7" xfId="0" applyFont="1" applyFill="1" applyBorder="1" applyAlignment="1">
      <alignment wrapText="1"/>
    </xf>
    <xf numFmtId="166" fontId="0" fillId="0" borderId="13" xfId="1" applyNumberFormat="1" applyFont="1" applyBorder="1" applyAlignment="1">
      <alignment horizontal="right" vertical="center" wrapText="1"/>
    </xf>
    <xf numFmtId="166" fontId="0" fillId="0" borderId="12" xfId="1" applyNumberFormat="1" applyFont="1" applyBorder="1" applyAlignment="1">
      <alignment horizontal="right" vertical="center" wrapText="1"/>
    </xf>
    <xf numFmtId="0" fontId="0" fillId="0" borderId="12" xfId="0" applyBorder="1" applyAlignment="1">
      <alignment horizontal="right" vertical="center" wrapText="1"/>
    </xf>
    <xf numFmtId="164" fontId="0" fillId="0" borderId="12" xfId="2" applyNumberFormat="1" applyFont="1" applyBorder="1" applyAlignment="1">
      <alignment horizontal="right" vertical="center" wrapText="1"/>
    </xf>
    <xf numFmtId="164" fontId="0" fillId="0" borderId="27" xfId="2" applyNumberFormat="1" applyFont="1" applyBorder="1" applyAlignment="1">
      <alignment horizontal="right" vertical="center" wrapText="1"/>
    </xf>
    <xf numFmtId="0" fontId="5" fillId="2" borderId="0" xfId="3" applyFont="1" applyFill="1" applyAlignment="1">
      <alignment horizontal="left" vertical="top" wrapText="1"/>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0" fillId="4" borderId="10" xfId="0" applyFill="1" applyBorder="1" applyAlignment="1">
      <alignment horizontal="center" vertical="center"/>
    </xf>
    <xf numFmtId="0" fontId="0" fillId="4" borderId="9" xfId="0" applyFill="1" applyBorder="1" applyAlignment="1">
      <alignment horizontal="center" vertical="center"/>
    </xf>
    <xf numFmtId="0" fontId="4" fillId="0" borderId="0" xfId="3" applyFont="1" applyAlignment="1">
      <alignment horizontal="left" wrapText="1"/>
    </xf>
    <xf numFmtId="0" fontId="9" fillId="0" borderId="0" xfId="0" applyFont="1" applyAlignment="1">
      <alignment horizontal="center" vertical="center"/>
    </xf>
    <xf numFmtId="0" fontId="8" fillId="4" borderId="16"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4" xfId="0" applyFont="1" applyFill="1" applyBorder="1" applyAlignment="1">
      <alignment horizontal="center" vertical="center"/>
    </xf>
    <xf numFmtId="0" fontId="11" fillId="0" borderId="0" xfId="0" applyFont="1" applyAlignment="1">
      <alignment horizontal="center"/>
    </xf>
    <xf numFmtId="0" fontId="2" fillId="0" borderId="19"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3" xfId="0" applyFont="1" applyBorder="1" applyAlignment="1">
      <alignment horizontal="center" vertical="center" wrapText="1"/>
    </xf>
    <xf numFmtId="0" fontId="8" fillId="4" borderId="34" xfId="0" applyFont="1" applyFill="1" applyBorder="1" applyAlignment="1">
      <alignment horizontal="center" vertical="center"/>
    </xf>
    <xf numFmtId="0" fontId="8" fillId="4" borderId="33" xfId="0" applyFont="1" applyFill="1" applyBorder="1" applyAlignment="1">
      <alignment horizontal="center" vertical="center"/>
    </xf>
    <xf numFmtId="0" fontId="8" fillId="4" borderId="29" xfId="0" applyFont="1" applyFill="1" applyBorder="1" applyAlignment="1">
      <alignment horizontal="center" vertical="center"/>
    </xf>
    <xf numFmtId="0" fontId="8" fillId="4" borderId="28" xfId="0" applyFont="1" applyFill="1" applyBorder="1" applyAlignment="1">
      <alignment horizontal="center" vertical="center"/>
    </xf>
    <xf numFmtId="0" fontId="8" fillId="4" borderId="35" xfId="0" applyFont="1" applyFill="1" applyBorder="1" applyAlignment="1">
      <alignment horizontal="center" vertical="center"/>
    </xf>
    <xf numFmtId="0" fontId="8" fillId="4" borderId="30"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9" fillId="0" borderId="29" xfId="0" applyFont="1" applyBorder="1" applyAlignment="1">
      <alignment horizontal="center" vertical="center"/>
    </xf>
    <xf numFmtId="0" fontId="2" fillId="0" borderId="18" xfId="0" applyFont="1" applyBorder="1" applyAlignment="1">
      <alignment horizontal="center" vertical="center" wrapText="1"/>
    </xf>
    <xf numFmtId="0" fontId="2" fillId="0" borderId="12" xfId="0" applyFont="1" applyBorder="1" applyAlignment="1">
      <alignment horizontal="center" vertical="center" wrapText="1"/>
    </xf>
    <xf numFmtId="0" fontId="0" fillId="4" borderId="23" xfId="0" applyFill="1" applyBorder="1" applyAlignment="1">
      <alignment horizontal="center" vertical="center"/>
    </xf>
    <xf numFmtId="0" fontId="0" fillId="4" borderId="22" xfId="0" applyFill="1" applyBorder="1" applyAlignment="1">
      <alignment horizontal="center" vertical="center"/>
    </xf>
    <xf numFmtId="0" fontId="13" fillId="0" borderId="54" xfId="3" applyFont="1" applyBorder="1" applyAlignment="1">
      <alignment horizontal="left" vertical="center" wrapText="1"/>
    </xf>
    <xf numFmtId="0" fontId="13" fillId="0" borderId="53" xfId="3" applyFont="1" applyBorder="1" applyAlignment="1">
      <alignment horizontal="left" vertical="center" wrapText="1"/>
    </xf>
    <xf numFmtId="0" fontId="13" fillId="0" borderId="52" xfId="3" applyFont="1" applyBorder="1" applyAlignment="1">
      <alignment horizontal="left" vertical="center" wrapText="1"/>
    </xf>
    <xf numFmtId="3" fontId="14" fillId="5" borderId="46" xfId="3" applyNumberFormat="1" applyFont="1" applyFill="1" applyBorder="1" applyAlignment="1">
      <alignment horizontal="center"/>
    </xf>
    <xf numFmtId="3" fontId="14" fillId="5" borderId="45" xfId="3" applyNumberFormat="1" applyFont="1" applyFill="1" applyBorder="1" applyAlignment="1">
      <alignment horizontal="center"/>
    </xf>
    <xf numFmtId="0" fontId="19" fillId="6" borderId="47" xfId="3" applyFont="1" applyFill="1" applyBorder="1" applyAlignment="1">
      <alignment horizontal="center" vertical="center" wrapText="1"/>
    </xf>
    <xf numFmtId="0" fontId="19" fillId="6" borderId="62" xfId="3" applyFont="1" applyFill="1" applyBorder="1" applyAlignment="1">
      <alignment horizontal="center" vertical="center" wrapText="1"/>
    </xf>
    <xf numFmtId="0" fontId="19" fillId="6" borderId="36" xfId="3" applyFont="1" applyFill="1" applyBorder="1" applyAlignment="1">
      <alignment horizontal="center" vertical="center" wrapText="1"/>
    </xf>
    <xf numFmtId="0" fontId="19" fillId="0" borderId="47" xfId="3" applyFont="1" applyBorder="1" applyAlignment="1">
      <alignment horizontal="center" vertical="center" wrapText="1"/>
    </xf>
    <xf numFmtId="0" fontId="19" fillId="0" borderId="62" xfId="3" applyFont="1" applyBorder="1" applyAlignment="1">
      <alignment horizontal="center" vertical="center" wrapText="1"/>
    </xf>
    <xf numFmtId="0" fontId="19" fillId="0" borderId="36" xfId="3" applyFont="1" applyBorder="1" applyAlignment="1">
      <alignment horizontal="center" vertical="center" wrapText="1"/>
    </xf>
    <xf numFmtId="0" fontId="14" fillId="0" borderId="46" xfId="3" applyFont="1" applyBorder="1" applyAlignment="1">
      <alignment horizontal="left" vertical="center" wrapText="1"/>
    </xf>
    <xf numFmtId="0" fontId="13" fillId="0" borderId="45" xfId="3" applyFont="1" applyBorder="1" applyAlignment="1">
      <alignment horizontal="left" vertical="center" wrapText="1"/>
    </xf>
    <xf numFmtId="0" fontId="13" fillId="0" borderId="44" xfId="3" applyFont="1" applyBorder="1" applyAlignment="1">
      <alignment horizontal="left" vertical="center" wrapText="1"/>
    </xf>
    <xf numFmtId="0" fontId="25" fillId="0" borderId="0" xfId="3" applyFont="1" applyAlignment="1">
      <alignment vertical="center"/>
    </xf>
    <xf numFmtId="0" fontId="12" fillId="6" borderId="46" xfId="3" applyFont="1" applyFill="1" applyBorder="1" applyAlignment="1">
      <alignment horizontal="center" vertical="center" wrapText="1"/>
    </xf>
    <xf numFmtId="0" fontId="12" fillId="6" borderId="45" xfId="3" applyFont="1" applyFill="1" applyBorder="1" applyAlignment="1">
      <alignment horizontal="center" vertical="center" wrapText="1"/>
    </xf>
    <xf numFmtId="0" fontId="12" fillId="6" borderId="44" xfId="3" applyFont="1" applyFill="1" applyBorder="1" applyAlignment="1">
      <alignment horizontal="center" vertical="center" wrapText="1"/>
    </xf>
    <xf numFmtId="0" fontId="15" fillId="0" borderId="47" xfId="3" applyFont="1" applyBorder="1" applyAlignment="1">
      <alignment horizontal="center" vertical="center"/>
    </xf>
    <xf numFmtId="0" fontId="15" fillId="0" borderId="62" xfId="3" applyFont="1" applyBorder="1" applyAlignment="1">
      <alignment horizontal="center" vertical="center"/>
    </xf>
    <xf numFmtId="0" fontId="15" fillId="0" borderId="36" xfId="3" applyFont="1" applyBorder="1" applyAlignment="1">
      <alignment horizontal="center" vertical="center"/>
    </xf>
    <xf numFmtId="3" fontId="14" fillId="8" borderId="46" xfId="3" quotePrefix="1" applyNumberFormat="1" applyFont="1" applyFill="1" applyBorder="1" applyAlignment="1">
      <alignment horizontal="center" vertical="center" wrapText="1"/>
    </xf>
    <xf numFmtId="3" fontId="14" fillId="8" borderId="45" xfId="3" quotePrefix="1" applyNumberFormat="1" applyFont="1" applyFill="1" applyBorder="1" applyAlignment="1">
      <alignment horizontal="center" vertical="center" wrapText="1"/>
    </xf>
    <xf numFmtId="3" fontId="14" fillId="8" borderId="44" xfId="3" quotePrefix="1" applyNumberFormat="1" applyFont="1" applyFill="1" applyBorder="1" applyAlignment="1">
      <alignment horizontal="center" vertical="center" wrapText="1"/>
    </xf>
    <xf numFmtId="0" fontId="16" fillId="0" borderId="35" xfId="3" applyFont="1" applyBorder="1" applyAlignment="1">
      <alignment horizontal="center" vertical="center"/>
    </xf>
    <xf numFmtId="0" fontId="16" fillId="0" borderId="33" xfId="3" applyFont="1" applyBorder="1" applyAlignment="1">
      <alignment horizontal="center" vertical="center"/>
    </xf>
    <xf numFmtId="0" fontId="16" fillId="8" borderId="35" xfId="3" applyFont="1" applyFill="1" applyBorder="1" applyAlignment="1">
      <alignment horizontal="center" vertical="center"/>
    </xf>
    <xf numFmtId="0" fontId="16" fillId="8" borderId="33" xfId="3" applyFont="1" applyFill="1" applyBorder="1" applyAlignment="1">
      <alignment horizontal="center" vertical="center"/>
    </xf>
    <xf numFmtId="0" fontId="16" fillId="8" borderId="34" xfId="3" applyFont="1" applyFill="1" applyBorder="1" applyAlignment="1">
      <alignment horizontal="center" vertical="center"/>
    </xf>
    <xf numFmtId="0" fontId="13" fillId="0" borderId="51" xfId="3" applyFont="1" applyBorder="1" applyAlignment="1">
      <alignment horizontal="left" vertical="center" wrapText="1"/>
    </xf>
    <xf numFmtId="0" fontId="13" fillId="0" borderId="50" xfId="3" applyFont="1" applyBorder="1" applyAlignment="1">
      <alignment horizontal="left" vertical="center" wrapText="1"/>
    </xf>
    <xf numFmtId="0" fontId="13" fillId="0" borderId="49" xfId="3" applyFont="1" applyBorder="1" applyAlignment="1">
      <alignment horizontal="left" vertical="center" wrapText="1"/>
    </xf>
    <xf numFmtId="0" fontId="16" fillId="0" borderId="48" xfId="3" applyFont="1" applyBorder="1" applyAlignment="1">
      <alignment horizontal="center"/>
    </xf>
    <xf numFmtId="0" fontId="16" fillId="0" borderId="43" xfId="3" applyFont="1" applyBorder="1" applyAlignment="1">
      <alignment horizontal="center"/>
    </xf>
    <xf numFmtId="0" fontId="16" fillId="0" borderId="42" xfId="3" applyFont="1" applyBorder="1" applyAlignment="1">
      <alignment horizontal="center"/>
    </xf>
    <xf numFmtId="0" fontId="13" fillId="0" borderId="40" xfId="3" applyFont="1" applyBorder="1" applyAlignment="1">
      <alignment horizontal="left" vertical="center" wrapText="1"/>
    </xf>
    <xf numFmtId="0" fontId="13" fillId="0" borderId="23" xfId="3" applyFont="1" applyBorder="1" applyAlignment="1">
      <alignment horizontal="left" vertical="center" wrapText="1"/>
    </xf>
    <xf numFmtId="0" fontId="13" fillId="0" borderId="22" xfId="3" applyFont="1" applyBorder="1" applyAlignment="1">
      <alignment horizontal="left" vertical="center" wrapText="1"/>
    </xf>
    <xf numFmtId="0" fontId="13" fillId="2" borderId="7" xfId="3" applyFont="1" applyFill="1" applyBorder="1" applyAlignment="1">
      <alignment horizontal="left" vertical="center" wrapText="1"/>
    </xf>
    <xf numFmtId="0" fontId="13" fillId="2" borderId="6" xfId="3" applyFont="1" applyFill="1" applyBorder="1" applyAlignment="1">
      <alignment horizontal="left" vertical="center" wrapText="1"/>
    </xf>
    <xf numFmtId="0" fontId="13" fillId="2" borderId="5" xfId="3" applyFont="1" applyFill="1" applyBorder="1" applyAlignment="1">
      <alignment horizontal="left" vertical="center" wrapText="1"/>
    </xf>
    <xf numFmtId="0" fontId="16" fillId="6" borderId="96" xfId="3" applyFont="1" applyFill="1" applyBorder="1" applyAlignment="1">
      <alignment horizontal="center" vertical="center" wrapText="1"/>
    </xf>
    <xf numFmtId="0" fontId="16" fillId="6" borderId="95" xfId="3" applyFont="1" applyFill="1" applyBorder="1" applyAlignment="1">
      <alignment horizontal="center" vertical="center" wrapText="1"/>
    </xf>
    <xf numFmtId="0" fontId="14" fillId="6" borderId="47" xfId="3" applyFont="1" applyFill="1" applyBorder="1" applyAlignment="1">
      <alignment horizontal="center" vertical="center" textRotation="90" wrapText="1"/>
    </xf>
    <xf numFmtId="0" fontId="14" fillId="6" borderId="36" xfId="3" applyFont="1" applyFill="1" applyBorder="1" applyAlignment="1">
      <alignment horizontal="center" vertical="center" textRotation="90" wrapText="1"/>
    </xf>
    <xf numFmtId="0" fontId="19" fillId="0" borderId="33" xfId="3" applyFont="1" applyBorder="1" applyAlignment="1">
      <alignment horizontal="center" vertical="center"/>
    </xf>
    <xf numFmtId="0" fontId="19" fillId="0" borderId="89" xfId="3" applyFont="1" applyBorder="1" applyAlignment="1">
      <alignment horizontal="center" vertical="center"/>
    </xf>
    <xf numFmtId="0" fontId="19" fillId="0" borderId="28" xfId="3" applyFont="1" applyBorder="1" applyAlignment="1">
      <alignment horizontal="center" vertical="center"/>
    </xf>
    <xf numFmtId="0" fontId="19" fillId="0" borderId="47" xfId="3" applyFont="1" applyBorder="1" applyAlignment="1">
      <alignment horizontal="center" vertical="center"/>
    </xf>
    <xf numFmtId="0" fontId="19" fillId="0" borderId="62" xfId="3" applyFont="1" applyBorder="1" applyAlignment="1">
      <alignment horizontal="center" vertical="center"/>
    </xf>
    <xf numFmtId="0" fontId="19" fillId="0" borderId="36" xfId="3" applyFont="1" applyBorder="1" applyAlignment="1">
      <alignment horizontal="center" vertical="center"/>
    </xf>
    <xf numFmtId="0" fontId="12" fillId="0" borderId="46" xfId="3" applyFont="1" applyBorder="1" applyAlignment="1">
      <alignment horizontal="center" vertical="center" wrapText="1"/>
    </xf>
    <xf numFmtId="0" fontId="12" fillId="0" borderId="45" xfId="3" applyFont="1" applyBorder="1" applyAlignment="1">
      <alignment horizontal="center" vertical="center" wrapText="1"/>
    </xf>
    <xf numFmtId="0" fontId="12" fillId="0" borderId="44" xfId="3" applyFont="1" applyBorder="1" applyAlignment="1">
      <alignment horizontal="center" vertical="center" wrapText="1"/>
    </xf>
    <xf numFmtId="3" fontId="14" fillId="6" borderId="46" xfId="3" quotePrefix="1" applyNumberFormat="1" applyFont="1" applyFill="1" applyBorder="1" applyAlignment="1">
      <alignment horizontal="center" vertical="center" wrapText="1"/>
    </xf>
    <xf numFmtId="3" fontId="14" fillId="6" borderId="45" xfId="3" quotePrefix="1" applyNumberFormat="1" applyFont="1" applyFill="1" applyBorder="1" applyAlignment="1">
      <alignment horizontal="center" vertical="center" wrapText="1"/>
    </xf>
    <xf numFmtId="3" fontId="14" fillId="6" borderId="44" xfId="3" quotePrefix="1" applyNumberFormat="1" applyFont="1" applyFill="1" applyBorder="1" applyAlignment="1">
      <alignment horizontal="center" vertical="center" wrapText="1"/>
    </xf>
    <xf numFmtId="0" fontId="16" fillId="6" borderId="35" xfId="3" applyFont="1" applyFill="1" applyBorder="1" applyAlignment="1">
      <alignment horizontal="center" vertical="center"/>
    </xf>
    <xf numFmtId="0" fontId="16" fillId="6" borderId="34" xfId="3" applyFont="1" applyFill="1" applyBorder="1" applyAlignment="1">
      <alignment horizontal="center" vertical="center"/>
    </xf>
    <xf numFmtId="0" fontId="16" fillId="6" borderId="33" xfId="3" applyFont="1" applyFill="1" applyBorder="1" applyAlignment="1">
      <alignment horizontal="center" vertical="center"/>
    </xf>
    <xf numFmtId="0" fontId="12" fillId="5" borderId="35" xfId="3" applyFont="1" applyFill="1" applyBorder="1" applyAlignment="1">
      <alignment horizontal="center" vertical="center" wrapText="1"/>
    </xf>
    <xf numFmtId="0" fontId="12" fillId="5" borderId="34" xfId="3" applyFont="1" applyFill="1" applyBorder="1" applyAlignment="1">
      <alignment horizontal="center" vertical="center" wrapText="1"/>
    </xf>
    <xf numFmtId="0" fontId="12" fillId="5" borderId="33" xfId="3" applyFont="1" applyFill="1" applyBorder="1" applyAlignment="1">
      <alignment horizontal="center" vertical="center" wrapText="1"/>
    </xf>
    <xf numFmtId="0" fontId="16" fillId="0" borderId="35" xfId="3" applyFont="1" applyBorder="1" applyAlignment="1">
      <alignment horizontal="center" vertical="center" wrapText="1"/>
    </xf>
    <xf numFmtId="0" fontId="16" fillId="0" borderId="33" xfId="3" applyFont="1" applyBorder="1" applyAlignment="1">
      <alignment horizontal="center" vertical="center" wrapText="1"/>
    </xf>
    <xf numFmtId="0" fontId="16" fillId="8" borderId="96" xfId="3" applyFont="1" applyFill="1" applyBorder="1" applyAlignment="1">
      <alignment horizontal="center" vertical="center" wrapText="1"/>
    </xf>
    <xf numFmtId="0" fontId="16" fillId="8" borderId="95" xfId="3" applyFont="1" applyFill="1" applyBorder="1" applyAlignment="1">
      <alignment horizontal="center" vertical="center" wrapText="1"/>
    </xf>
    <xf numFmtId="0" fontId="14" fillId="8" borderId="47" xfId="3" applyFont="1" applyFill="1" applyBorder="1" applyAlignment="1">
      <alignment horizontal="center" vertical="center" textRotation="90" wrapText="1"/>
    </xf>
    <xf numFmtId="0" fontId="14" fillId="8" borderId="36" xfId="3" applyFont="1" applyFill="1" applyBorder="1" applyAlignment="1">
      <alignment horizontal="center" vertical="center" textRotation="90" wrapText="1"/>
    </xf>
    <xf numFmtId="0" fontId="16" fillId="5" borderId="96" xfId="3" applyFont="1" applyFill="1" applyBorder="1" applyAlignment="1">
      <alignment horizontal="center" vertical="center" wrapText="1"/>
    </xf>
    <xf numFmtId="0" fontId="16" fillId="5" borderId="95" xfId="3" applyFont="1" applyFill="1" applyBorder="1" applyAlignment="1">
      <alignment horizontal="center" vertical="center" wrapText="1"/>
    </xf>
    <xf numFmtId="0" fontId="14" fillId="5" borderId="47" xfId="3" applyFont="1" applyFill="1" applyBorder="1" applyAlignment="1">
      <alignment horizontal="center" vertical="center" textRotation="90" wrapText="1"/>
    </xf>
    <xf numFmtId="0" fontId="14" fillId="5" borderId="36" xfId="3" applyFont="1" applyFill="1" applyBorder="1" applyAlignment="1">
      <alignment horizontal="center" vertical="center" textRotation="90" wrapText="1"/>
    </xf>
  </cellXfs>
  <cellStyles count="9">
    <cellStyle name="Comma" xfId="1" builtinId="3"/>
    <cellStyle name="Comma 2 8" xfId="4" xr:uid="{1831D65D-AA39-46A6-85D9-2AD46C27B808}"/>
    <cellStyle name="Normal" xfId="0" builtinId="0"/>
    <cellStyle name="Normal 119" xfId="3" xr:uid="{06703C39-8D3D-4D21-A1A3-B722694BEE11}"/>
    <cellStyle name="Normal 2" xfId="7" xr:uid="{2FD46464-43E7-4971-8709-0CC687B89B3F}"/>
    <cellStyle name="Normal 2 2" xfId="6" xr:uid="{E14515CD-96AF-4FD9-9C6A-652466864B23}"/>
    <cellStyle name="Normal 3" xfId="8" xr:uid="{174D7828-E445-4133-A306-E225F7F24EE1}"/>
    <cellStyle name="Normal 31" xfId="5" xr:uid="{91576C1B-8ECA-4205-9A34-5205608EB5F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calcChain" Target="calcChain.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sharedStrings" Target="sharedStrings.xml"/><Relationship Id="rId8" Type="http://schemas.openxmlformats.org/officeDocument/2006/relationships/externalLink" Target="externalLinks/externalLink5.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theme" Target="theme/theme1.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1" Type="http://schemas.openxmlformats.org/officeDocument/2006/relationships/worksheet" Target="worksheets/sheet1.xml"/><Relationship Id="rId6"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B8C4A-06EA-4EDA-B916-9BD65EED57AC}">
  <sheetPr codeName="Sheet1"/>
  <dimension ref="B1:S192"/>
  <sheetViews>
    <sheetView showGridLines="0" tabSelected="1" topLeftCell="A41" zoomScale="55" zoomScaleNormal="55" workbookViewId="0">
      <selection activeCell="M97" sqref="M97"/>
    </sheetView>
  </sheetViews>
  <sheetFormatPr defaultRowHeight="15" x14ac:dyDescent="0.25"/>
  <cols>
    <col min="1" max="1" width="4.140625" customWidth="1"/>
    <col min="2" max="2" width="5.5703125" customWidth="1"/>
    <col min="3" max="3" width="14.42578125" customWidth="1"/>
    <col min="4" max="4" width="51.28515625" bestFit="1" customWidth="1"/>
    <col min="5" max="5" width="21.140625" customWidth="1"/>
    <col min="6" max="6" width="19.5703125" bestFit="1" customWidth="1"/>
    <col min="7" max="10" width="17" customWidth="1"/>
    <col min="11" max="11" width="18.85546875" customWidth="1"/>
    <col min="12" max="12" width="23.28515625" customWidth="1"/>
    <col min="13" max="13" width="17" customWidth="1"/>
    <col min="14" max="15" width="18.42578125" customWidth="1"/>
    <col min="16" max="16" width="17.42578125" customWidth="1"/>
    <col min="17" max="17" width="15.42578125" customWidth="1"/>
    <col min="18" max="18" width="17.42578125" customWidth="1"/>
    <col min="19" max="19" width="17.5703125" customWidth="1"/>
    <col min="20" max="20" width="15.140625" customWidth="1"/>
    <col min="21" max="21" width="14.5703125" customWidth="1"/>
    <col min="22" max="22" width="16.140625" bestFit="1" customWidth="1"/>
    <col min="23" max="23" width="13.85546875" customWidth="1"/>
  </cols>
  <sheetData>
    <row r="1" spans="3:19" x14ac:dyDescent="0.25">
      <c r="C1" t="s">
        <v>35</v>
      </c>
    </row>
    <row r="2" spans="3:19" ht="23.25" x14ac:dyDescent="0.35">
      <c r="D2" s="224" t="s">
        <v>34</v>
      </c>
      <c r="E2" s="224"/>
      <c r="F2" s="224"/>
      <c r="G2" s="224"/>
      <c r="H2" s="224"/>
      <c r="I2" s="224"/>
      <c r="J2" s="224"/>
      <c r="K2" s="224"/>
      <c r="L2" s="224"/>
      <c r="M2" s="224"/>
      <c r="N2" s="224"/>
      <c r="O2" s="224"/>
      <c r="P2" s="224"/>
      <c r="Q2" s="22"/>
      <c r="R2" s="22"/>
      <c r="S2" s="22"/>
    </row>
    <row r="4" spans="3:19" x14ac:dyDescent="0.25">
      <c r="D4" t="s">
        <v>33</v>
      </c>
      <c r="E4" s="131">
        <v>46309</v>
      </c>
    </row>
    <row r="5" spans="3:19" ht="27.75" customHeight="1" thickBot="1" x14ac:dyDescent="0.3">
      <c r="E5" s="237" t="s">
        <v>32</v>
      </c>
      <c r="F5" s="237"/>
      <c r="G5" s="237"/>
      <c r="H5" s="237"/>
      <c r="I5" s="237"/>
      <c r="J5" s="237"/>
      <c r="K5" s="237"/>
      <c r="L5" s="237"/>
      <c r="M5" s="237"/>
      <c r="N5" s="237"/>
      <c r="O5" s="237"/>
      <c r="P5" s="237"/>
    </row>
    <row r="6" spans="3:19" x14ac:dyDescent="0.25">
      <c r="C6" s="225" t="s">
        <v>28</v>
      </c>
      <c r="D6" s="234" t="s">
        <v>31</v>
      </c>
      <c r="E6" s="228" t="s">
        <v>96</v>
      </c>
      <c r="F6" s="228"/>
      <c r="G6" s="228"/>
      <c r="H6" s="228"/>
      <c r="I6" s="228"/>
      <c r="J6" s="229"/>
      <c r="K6" s="232" t="s">
        <v>97</v>
      </c>
      <c r="L6" s="228"/>
      <c r="M6" s="228"/>
      <c r="N6" s="228"/>
      <c r="O6" s="228"/>
      <c r="P6" s="229"/>
    </row>
    <row r="7" spans="3:19" ht="25.5" customHeight="1" thickBot="1" x14ac:dyDescent="0.3">
      <c r="C7" s="226"/>
      <c r="D7" s="235"/>
      <c r="E7" s="230"/>
      <c r="F7" s="230"/>
      <c r="G7" s="230"/>
      <c r="H7" s="230"/>
      <c r="I7" s="230"/>
      <c r="J7" s="231"/>
      <c r="K7" s="233"/>
      <c r="L7" s="230"/>
      <c r="M7" s="230"/>
      <c r="N7" s="230"/>
      <c r="O7" s="230"/>
      <c r="P7" s="231"/>
    </row>
    <row r="8" spans="3:19" ht="39" customHeight="1" thickBot="1" x14ac:dyDescent="0.3">
      <c r="C8" s="227"/>
      <c r="D8" s="236"/>
      <c r="E8" s="21" t="s">
        <v>26</v>
      </c>
      <c r="F8" s="20" t="s">
        <v>25</v>
      </c>
      <c r="G8" s="20" t="s">
        <v>24</v>
      </c>
      <c r="H8" s="20" t="s">
        <v>23</v>
      </c>
      <c r="I8" s="20" t="s">
        <v>22</v>
      </c>
      <c r="J8" s="19" t="s">
        <v>21</v>
      </c>
      <c r="K8" s="21" t="s">
        <v>26</v>
      </c>
      <c r="L8" s="20" t="s">
        <v>25</v>
      </c>
      <c r="M8" s="20" t="s">
        <v>24</v>
      </c>
      <c r="N8" s="20" t="s">
        <v>23</v>
      </c>
      <c r="O8" s="20" t="s">
        <v>22</v>
      </c>
      <c r="P8" s="19" t="s">
        <v>21</v>
      </c>
    </row>
    <row r="9" spans="3:19" x14ac:dyDescent="0.25">
      <c r="C9" s="207" t="s">
        <v>20</v>
      </c>
      <c r="D9" s="18" t="s">
        <v>30</v>
      </c>
      <c r="E9" s="119">
        <v>9745000000</v>
      </c>
      <c r="F9" s="120">
        <v>10000000000</v>
      </c>
      <c r="G9" s="121">
        <v>1</v>
      </c>
      <c r="H9" s="111">
        <v>6.7000000000000004E-2</v>
      </c>
      <c r="I9" s="111">
        <v>6.7000000000000004E-2</v>
      </c>
      <c r="J9" s="112">
        <v>6.7000000000000004E-2</v>
      </c>
      <c r="K9" s="119"/>
      <c r="L9" s="120"/>
      <c r="M9" s="121"/>
      <c r="N9" s="111"/>
      <c r="O9" s="111"/>
      <c r="P9" s="112"/>
    </row>
    <row r="10" spans="3:19" x14ac:dyDescent="0.25">
      <c r="C10" s="208"/>
      <c r="D10" s="17" t="s">
        <v>14</v>
      </c>
      <c r="E10" s="122">
        <v>229529000000</v>
      </c>
      <c r="F10" s="123">
        <v>232989601608</v>
      </c>
      <c r="G10" s="124">
        <v>52</v>
      </c>
      <c r="H10" s="113">
        <v>6.7167805560995705E-2</v>
      </c>
      <c r="I10" s="113">
        <v>6.7500000000000004E-2</v>
      </c>
      <c r="J10" s="114">
        <v>6.6500000000000004E-2</v>
      </c>
      <c r="K10" s="122"/>
      <c r="L10" s="123"/>
      <c r="M10" s="124"/>
      <c r="N10" s="113"/>
      <c r="O10" s="113"/>
      <c r="P10" s="113"/>
    </row>
    <row r="11" spans="3:19" x14ac:dyDescent="0.25">
      <c r="C11" s="209"/>
      <c r="D11" s="17" t="s">
        <v>13</v>
      </c>
      <c r="E11" s="125"/>
      <c r="F11" s="126"/>
      <c r="G11" s="127"/>
      <c r="H11" s="115"/>
      <c r="I11" s="115"/>
      <c r="J11" s="116"/>
      <c r="K11" s="125"/>
      <c r="L11" s="126"/>
      <c r="M11" s="127"/>
      <c r="N11" s="115"/>
      <c r="O11" s="115"/>
      <c r="P11" s="116"/>
    </row>
    <row r="12" spans="3:19" x14ac:dyDescent="0.25">
      <c r="C12" s="209"/>
      <c r="D12" s="17" t="s">
        <v>12</v>
      </c>
      <c r="E12" s="125"/>
      <c r="F12" s="126"/>
      <c r="G12" s="127"/>
      <c r="H12" s="115"/>
      <c r="I12" s="115"/>
      <c r="J12" s="116"/>
      <c r="K12" s="125"/>
      <c r="L12" s="126"/>
      <c r="M12" s="127"/>
      <c r="N12" s="115"/>
      <c r="O12" s="115"/>
      <c r="P12" s="116"/>
    </row>
    <row r="13" spans="3:19" ht="15.75" thickBot="1" x14ac:dyDescent="0.3">
      <c r="C13" s="210"/>
      <c r="D13" s="16" t="s">
        <v>11</v>
      </c>
      <c r="E13" s="128"/>
      <c r="F13" s="129"/>
      <c r="G13" s="130"/>
      <c r="H13" s="117"/>
      <c r="I13" s="117"/>
      <c r="J13" s="118"/>
      <c r="K13" s="128"/>
      <c r="L13" s="129"/>
      <c r="M13" s="130"/>
      <c r="N13" s="117"/>
      <c r="O13" s="117"/>
      <c r="P13" s="118"/>
    </row>
    <row r="14" spans="3:19" x14ac:dyDescent="0.25">
      <c r="C14" s="207" t="s">
        <v>19</v>
      </c>
      <c r="D14" s="15" t="s">
        <v>30</v>
      </c>
      <c r="E14" s="119"/>
      <c r="F14" s="120"/>
      <c r="G14" s="121"/>
      <c r="H14" s="111"/>
      <c r="I14" s="111"/>
      <c r="J14" s="112"/>
      <c r="K14" s="119"/>
      <c r="L14" s="120"/>
      <c r="M14" s="121"/>
      <c r="N14" s="111"/>
      <c r="O14" s="111"/>
      <c r="P14" s="112"/>
    </row>
    <row r="15" spans="3:19" x14ac:dyDescent="0.25">
      <c r="C15" s="208"/>
      <c r="D15" s="14" t="s">
        <v>14</v>
      </c>
      <c r="E15" s="122">
        <v>365000000</v>
      </c>
      <c r="F15" s="123">
        <v>361430000</v>
      </c>
      <c r="G15" s="124">
        <v>1</v>
      </c>
      <c r="H15" s="113">
        <v>4.4999999999999998E-2</v>
      </c>
      <c r="I15" s="113">
        <v>4.4999999999999998E-2</v>
      </c>
      <c r="J15" s="114">
        <v>4.4999999999999998E-2</v>
      </c>
      <c r="K15" s="122"/>
      <c r="L15" s="123"/>
      <c r="M15" s="124"/>
      <c r="N15" s="113"/>
      <c r="O15" s="113"/>
      <c r="P15" s="113"/>
    </row>
    <row r="16" spans="3:19" x14ac:dyDescent="0.25">
      <c r="C16" s="209"/>
      <c r="D16" s="13" t="s">
        <v>13</v>
      </c>
      <c r="E16" s="125"/>
      <c r="F16" s="126"/>
      <c r="G16" s="127"/>
      <c r="H16" s="115"/>
      <c r="I16" s="115"/>
      <c r="J16" s="116"/>
      <c r="K16" s="125"/>
      <c r="L16" s="126"/>
      <c r="M16" s="127"/>
      <c r="N16" s="115"/>
      <c r="O16" s="115"/>
      <c r="P16" s="116"/>
    </row>
    <row r="17" spans="3:16" x14ac:dyDescent="0.25">
      <c r="C17" s="209"/>
      <c r="D17" s="13" t="s">
        <v>12</v>
      </c>
      <c r="E17" s="125"/>
      <c r="F17" s="126"/>
      <c r="G17" s="127"/>
      <c r="H17" s="115"/>
      <c r="I17" s="115"/>
      <c r="J17" s="116"/>
      <c r="K17" s="125"/>
      <c r="L17" s="126"/>
      <c r="M17" s="127"/>
      <c r="N17" s="115"/>
      <c r="O17" s="115"/>
      <c r="P17" s="116"/>
    </row>
    <row r="18" spans="3:16" ht="15.75" thickBot="1" x14ac:dyDescent="0.3">
      <c r="C18" s="210"/>
      <c r="D18" s="12" t="s">
        <v>11</v>
      </c>
      <c r="E18" s="128"/>
      <c r="F18" s="129"/>
      <c r="G18" s="130"/>
      <c r="H18" s="117"/>
      <c r="I18" s="117"/>
      <c r="J18" s="118"/>
      <c r="K18" s="128"/>
      <c r="L18" s="129"/>
      <c r="M18" s="130"/>
      <c r="N18" s="117"/>
      <c r="O18" s="117"/>
      <c r="P18" s="118"/>
    </row>
    <row r="19" spans="3:16" x14ac:dyDescent="0.25">
      <c r="C19" s="207" t="s">
        <v>18</v>
      </c>
      <c r="D19" s="15" t="s">
        <v>30</v>
      </c>
      <c r="E19" s="119"/>
      <c r="F19" s="120"/>
      <c r="G19" s="121"/>
      <c r="H19" s="111"/>
      <c r="I19" s="111"/>
      <c r="J19" s="112"/>
      <c r="K19" s="119"/>
      <c r="L19" s="120"/>
      <c r="M19" s="121"/>
      <c r="N19" s="111"/>
      <c r="O19" s="111"/>
      <c r="P19" s="112"/>
    </row>
    <row r="20" spans="3:16" x14ac:dyDescent="0.25">
      <c r="C20" s="209"/>
      <c r="D20" s="13" t="s">
        <v>14</v>
      </c>
      <c r="E20" s="122">
        <v>2211000000</v>
      </c>
      <c r="F20" s="123">
        <v>2224200000</v>
      </c>
      <c r="G20" s="124">
        <v>2</v>
      </c>
      <c r="H20" s="113">
        <v>3.5000000000000003E-2</v>
      </c>
      <c r="I20" s="113">
        <v>3.5000000000000003E-2</v>
      </c>
      <c r="J20" s="114">
        <v>3.5000000000000003E-2</v>
      </c>
      <c r="K20" s="122"/>
      <c r="L20" s="123"/>
      <c r="M20" s="124"/>
      <c r="N20" s="113"/>
      <c r="O20" s="113"/>
      <c r="P20" s="114"/>
    </row>
    <row r="21" spans="3:16" x14ac:dyDescent="0.25">
      <c r="C21" s="209"/>
      <c r="D21" s="13" t="s">
        <v>13</v>
      </c>
      <c r="E21" s="125"/>
      <c r="F21" s="126"/>
      <c r="H21" s="115"/>
      <c r="I21" s="115"/>
      <c r="J21" s="116"/>
      <c r="K21" s="125"/>
      <c r="L21" s="126"/>
      <c r="M21" s="127"/>
      <c r="N21" s="115"/>
      <c r="O21" s="115"/>
      <c r="P21" s="116"/>
    </row>
    <row r="22" spans="3:16" x14ac:dyDescent="0.25">
      <c r="C22" s="209"/>
      <c r="D22" s="13" t="s">
        <v>12</v>
      </c>
      <c r="E22" s="125"/>
      <c r="F22" s="126"/>
      <c r="G22" s="127"/>
      <c r="H22" s="115"/>
      <c r="I22" s="115"/>
      <c r="J22" s="116"/>
      <c r="K22" s="125"/>
      <c r="L22" s="126"/>
      <c r="M22" s="127"/>
      <c r="N22" s="115"/>
      <c r="O22" s="115"/>
      <c r="P22" s="116"/>
    </row>
    <row r="23" spans="3:16" ht="15.75" thickBot="1" x14ac:dyDescent="0.3">
      <c r="C23" s="210"/>
      <c r="D23" s="12" t="s">
        <v>11</v>
      </c>
      <c r="E23" s="128"/>
      <c r="F23" s="129"/>
      <c r="G23" s="130"/>
      <c r="H23" s="117"/>
      <c r="I23" s="117"/>
      <c r="J23" s="118"/>
      <c r="K23" s="128"/>
      <c r="L23" s="129"/>
      <c r="M23" s="130"/>
      <c r="N23" s="117"/>
      <c r="O23" s="117"/>
      <c r="P23" s="118"/>
    </row>
    <row r="24" spans="3:16" x14ac:dyDescent="0.25">
      <c r="C24" s="207" t="s">
        <v>17</v>
      </c>
      <c r="D24" s="15" t="s">
        <v>30</v>
      </c>
      <c r="E24" s="119"/>
      <c r="F24" s="120"/>
      <c r="G24" s="121"/>
      <c r="H24" s="111"/>
      <c r="I24" s="111"/>
      <c r="J24" s="112"/>
      <c r="K24" s="119"/>
      <c r="L24" s="120"/>
      <c r="M24" s="121"/>
      <c r="N24" s="111"/>
      <c r="O24" s="111"/>
      <c r="P24" s="112"/>
    </row>
    <row r="25" spans="3:16" x14ac:dyDescent="0.25">
      <c r="C25" s="208"/>
      <c r="D25" s="14" t="s">
        <v>14</v>
      </c>
      <c r="E25" s="122"/>
      <c r="F25" s="123"/>
      <c r="G25" s="124"/>
      <c r="H25" s="113"/>
      <c r="I25" s="113"/>
      <c r="J25" s="114"/>
      <c r="K25" s="122"/>
      <c r="L25" s="123"/>
      <c r="M25" s="124"/>
      <c r="N25" s="113"/>
      <c r="O25" s="113"/>
      <c r="P25" s="114"/>
    </row>
    <row r="26" spans="3:16" x14ac:dyDescent="0.25">
      <c r="C26" s="209"/>
      <c r="D26" s="13" t="s">
        <v>13</v>
      </c>
      <c r="E26" s="125"/>
      <c r="F26" s="126"/>
      <c r="G26" s="127"/>
      <c r="H26" s="115"/>
      <c r="I26" s="115"/>
      <c r="J26" s="116"/>
      <c r="K26" s="125"/>
      <c r="L26" s="126"/>
      <c r="M26" s="127"/>
      <c r="N26" s="115"/>
      <c r="O26" s="115"/>
      <c r="P26" s="116"/>
    </row>
    <row r="27" spans="3:16" x14ac:dyDescent="0.25">
      <c r="C27" s="209"/>
      <c r="D27" s="13" t="s">
        <v>12</v>
      </c>
      <c r="E27" s="125"/>
      <c r="F27" s="126"/>
      <c r="G27" s="127"/>
      <c r="H27" s="115"/>
      <c r="I27" s="115"/>
      <c r="J27" s="116"/>
      <c r="K27" s="125"/>
      <c r="L27" s="126"/>
      <c r="M27" s="127"/>
      <c r="N27" s="115"/>
      <c r="O27" s="115"/>
      <c r="P27" s="116"/>
    </row>
    <row r="28" spans="3:16" ht="15.75" thickBot="1" x14ac:dyDescent="0.3">
      <c r="C28" s="210"/>
      <c r="D28" s="12" t="s">
        <v>11</v>
      </c>
      <c r="E28" s="128"/>
      <c r="F28" s="129"/>
      <c r="G28" s="130"/>
      <c r="H28" s="117"/>
      <c r="I28" s="117"/>
      <c r="J28" s="118"/>
      <c r="K28" s="128"/>
      <c r="L28" s="129"/>
      <c r="M28" s="130"/>
      <c r="N28" s="117"/>
      <c r="O28" s="117"/>
      <c r="P28" s="118"/>
    </row>
    <row r="29" spans="3:16" x14ac:dyDescent="0.25">
      <c r="C29" s="207" t="s">
        <v>16</v>
      </c>
      <c r="D29" s="15" t="s">
        <v>30</v>
      </c>
      <c r="E29" s="119"/>
      <c r="F29" s="120"/>
      <c r="G29" s="121"/>
      <c r="H29" s="111"/>
      <c r="I29" s="111"/>
      <c r="J29" s="112"/>
      <c r="K29" s="119"/>
      <c r="L29" s="120"/>
      <c r="M29" s="121"/>
      <c r="N29" s="111"/>
      <c r="O29" s="111"/>
      <c r="P29" s="112"/>
    </row>
    <row r="30" spans="3:16" x14ac:dyDescent="0.25">
      <c r="C30" s="208"/>
      <c r="D30" s="14" t="s">
        <v>14</v>
      </c>
      <c r="E30" s="122"/>
      <c r="F30" s="123"/>
      <c r="G30" s="124"/>
      <c r="H30" s="113"/>
      <c r="I30" s="113"/>
      <c r="J30" s="114"/>
      <c r="K30" s="122"/>
      <c r="L30" s="123"/>
      <c r="M30" s="124"/>
      <c r="N30" s="113"/>
      <c r="O30" s="113"/>
      <c r="P30" s="114"/>
    </row>
    <row r="31" spans="3:16" x14ac:dyDescent="0.25">
      <c r="C31" s="209"/>
      <c r="D31" s="13" t="s">
        <v>13</v>
      </c>
      <c r="E31" s="125"/>
      <c r="F31" s="126"/>
      <c r="G31" s="127"/>
      <c r="H31" s="115"/>
      <c r="I31" s="115"/>
      <c r="J31" s="116"/>
      <c r="K31" s="125"/>
      <c r="L31" s="126"/>
      <c r="M31" s="127"/>
      <c r="N31" s="115"/>
      <c r="O31" s="115"/>
      <c r="P31" s="116"/>
    </row>
    <row r="32" spans="3:16" x14ac:dyDescent="0.25">
      <c r="C32" s="209"/>
      <c r="D32" s="13" t="s">
        <v>12</v>
      </c>
      <c r="E32" s="125"/>
      <c r="F32" s="126"/>
      <c r="G32" s="127"/>
      <c r="H32" s="115"/>
      <c r="I32" s="115"/>
      <c r="J32" s="116"/>
      <c r="K32" s="125"/>
      <c r="L32" s="126"/>
      <c r="M32" s="127"/>
      <c r="N32" s="115"/>
      <c r="O32" s="115"/>
      <c r="P32" s="116"/>
    </row>
    <row r="33" spans="3:16" ht="15.75" thickBot="1" x14ac:dyDescent="0.3">
      <c r="C33" s="210"/>
      <c r="D33" s="12" t="s">
        <v>11</v>
      </c>
      <c r="E33" s="128"/>
      <c r="F33" s="129"/>
      <c r="G33" s="130"/>
      <c r="H33" s="117"/>
      <c r="I33" s="117"/>
      <c r="J33" s="118"/>
      <c r="K33" s="128"/>
      <c r="L33" s="129"/>
      <c r="M33" s="130"/>
      <c r="N33" s="117"/>
      <c r="O33" s="117"/>
      <c r="P33" s="118"/>
    </row>
    <row r="36" spans="3:16" ht="22.5" customHeight="1" thickBot="1" x14ac:dyDescent="0.3">
      <c r="E36" s="219" t="s">
        <v>29</v>
      </c>
      <c r="F36" s="219"/>
      <c r="G36" s="219"/>
      <c r="H36" s="219"/>
      <c r="I36" s="219"/>
      <c r="J36" s="219"/>
      <c r="K36" s="219"/>
      <c r="L36" s="219"/>
      <c r="M36" s="219"/>
      <c r="N36" s="219"/>
      <c r="O36" s="219"/>
      <c r="P36" s="219"/>
    </row>
    <row r="37" spans="3:16" ht="36" customHeight="1" x14ac:dyDescent="0.25">
      <c r="C37" s="225" t="s">
        <v>28</v>
      </c>
      <c r="D37" s="238" t="s">
        <v>27</v>
      </c>
      <c r="E37" s="220" t="s">
        <v>96</v>
      </c>
      <c r="F37" s="221"/>
      <c r="G37" s="221"/>
      <c r="H37" s="221"/>
      <c r="I37" s="221"/>
      <c r="J37" s="222"/>
      <c r="K37" s="220" t="s">
        <v>98</v>
      </c>
      <c r="L37" s="221"/>
      <c r="M37" s="221"/>
      <c r="N37" s="221"/>
      <c r="O37" s="221"/>
      <c r="P37" s="223"/>
    </row>
    <row r="38" spans="3:16" ht="36" customHeight="1" thickBot="1" x14ac:dyDescent="0.3">
      <c r="C38" s="227"/>
      <c r="D38" s="239"/>
      <c r="E38" s="11" t="s">
        <v>26</v>
      </c>
      <c r="F38" s="11" t="s">
        <v>25</v>
      </c>
      <c r="G38" s="11" t="s">
        <v>24</v>
      </c>
      <c r="H38" s="11" t="s">
        <v>23</v>
      </c>
      <c r="I38" s="11" t="s">
        <v>22</v>
      </c>
      <c r="J38" s="11" t="s">
        <v>21</v>
      </c>
      <c r="K38" s="11" t="s">
        <v>26</v>
      </c>
      <c r="L38" s="11" t="s">
        <v>25</v>
      </c>
      <c r="M38" s="11" t="s">
        <v>24</v>
      </c>
      <c r="N38" s="11" t="s">
        <v>23</v>
      </c>
      <c r="O38" s="11" t="s">
        <v>22</v>
      </c>
      <c r="P38" s="10" t="s">
        <v>21</v>
      </c>
    </row>
    <row r="39" spans="3:16" ht="15.75" thickBot="1" x14ac:dyDescent="0.3">
      <c r="C39" s="213" t="s">
        <v>20</v>
      </c>
      <c r="D39" s="8"/>
      <c r="E39" s="216" t="s">
        <v>15</v>
      </c>
      <c r="F39" s="216"/>
      <c r="G39" s="216"/>
      <c r="H39" s="216"/>
      <c r="I39" s="216"/>
      <c r="J39" s="216"/>
      <c r="K39" s="216"/>
      <c r="L39" s="216"/>
      <c r="M39" s="216"/>
      <c r="N39" s="216"/>
      <c r="O39" s="216"/>
      <c r="P39" s="217"/>
    </row>
    <row r="40" spans="3:16" ht="15" customHeight="1" x14ac:dyDescent="0.25">
      <c r="C40" s="214"/>
      <c r="D40" s="9"/>
      <c r="E40" s="119"/>
      <c r="F40" s="120"/>
      <c r="G40" s="121"/>
      <c r="H40" s="111"/>
      <c r="I40" s="111"/>
      <c r="J40" s="112"/>
      <c r="K40" s="119"/>
      <c r="L40" s="120"/>
      <c r="M40" s="121"/>
      <c r="N40" s="111"/>
      <c r="O40" s="111"/>
      <c r="P40" s="112"/>
    </row>
    <row r="41" spans="3:16" ht="15" customHeight="1" x14ac:dyDescent="0.25">
      <c r="C41" s="214"/>
      <c r="D41" s="9"/>
      <c r="E41" s="122"/>
      <c r="F41" s="123"/>
      <c r="G41" s="124"/>
      <c r="H41" s="113"/>
      <c r="I41" s="113"/>
      <c r="J41" s="114"/>
      <c r="K41" s="122"/>
      <c r="L41" s="123"/>
      <c r="M41" s="124"/>
      <c r="N41" s="113"/>
      <c r="O41" s="113"/>
      <c r="P41" s="114"/>
    </row>
    <row r="42" spans="3:16" ht="14.25" customHeight="1" x14ac:dyDescent="0.25">
      <c r="C42" s="214"/>
      <c r="D42" s="9"/>
      <c r="E42" s="122"/>
      <c r="F42" s="123"/>
      <c r="G42" s="124"/>
      <c r="H42" s="113"/>
      <c r="I42" s="113"/>
      <c r="J42" s="114"/>
      <c r="K42" s="122"/>
      <c r="L42" s="123"/>
      <c r="M42" s="124"/>
      <c r="N42" s="113"/>
      <c r="O42" s="113"/>
      <c r="P42" s="114"/>
    </row>
    <row r="43" spans="3:16" ht="15" customHeight="1" x14ac:dyDescent="0.25">
      <c r="C43" s="214"/>
      <c r="D43" s="9"/>
      <c r="E43" s="122"/>
      <c r="F43" s="123"/>
      <c r="G43" s="124"/>
      <c r="H43" s="113"/>
      <c r="I43" s="113"/>
      <c r="J43" s="114"/>
      <c r="K43" s="122"/>
      <c r="L43" s="123"/>
      <c r="M43" s="124"/>
      <c r="N43" s="113"/>
      <c r="O43" s="113"/>
      <c r="P43" s="114"/>
    </row>
    <row r="44" spans="3:16" ht="15" customHeight="1" x14ac:dyDescent="0.25">
      <c r="C44" s="214"/>
      <c r="D44" s="9"/>
      <c r="E44" s="125"/>
      <c r="F44" s="126"/>
      <c r="G44" s="127"/>
      <c r="H44" s="115"/>
      <c r="I44" s="115"/>
      <c r="J44" s="116"/>
      <c r="K44" s="125"/>
      <c r="L44" s="126"/>
      <c r="M44" s="127"/>
      <c r="N44" s="115"/>
      <c r="O44" s="115"/>
      <c r="P44" s="116"/>
    </row>
    <row r="45" spans="3:16" ht="15" customHeight="1" thickBot="1" x14ac:dyDescent="0.3">
      <c r="C45" s="214"/>
      <c r="D45" s="7"/>
      <c r="E45" s="211" t="s">
        <v>14</v>
      </c>
      <c r="F45" s="211"/>
      <c r="G45" s="211"/>
      <c r="H45" s="211"/>
      <c r="I45" s="211"/>
      <c r="J45" s="211"/>
      <c r="K45" s="211"/>
      <c r="L45" s="211"/>
      <c r="M45" s="211"/>
      <c r="N45" s="211"/>
      <c r="O45" s="211"/>
      <c r="P45" s="212"/>
    </row>
    <row r="46" spans="3:16" ht="15" customHeight="1" x14ac:dyDescent="0.25">
      <c r="C46" s="214"/>
      <c r="D46" s="9" t="s">
        <v>102</v>
      </c>
      <c r="E46" s="119">
        <v>505000000</v>
      </c>
      <c r="F46" s="120">
        <v>556600000</v>
      </c>
      <c r="G46" s="121">
        <v>2</v>
      </c>
      <c r="H46" s="111">
        <v>7.2499999999999995E-2</v>
      </c>
      <c r="I46" s="111">
        <v>7.2499999999999995E-2</v>
      </c>
      <c r="J46" s="112">
        <v>7.2499999999999995E-2</v>
      </c>
      <c r="K46" s="119"/>
      <c r="L46" s="120"/>
      <c r="M46" s="121"/>
      <c r="N46" s="111"/>
      <c r="O46" s="111"/>
      <c r="P46" s="112"/>
    </row>
    <row r="47" spans="3:16" ht="15" customHeight="1" x14ac:dyDescent="0.25">
      <c r="C47" s="214"/>
      <c r="D47" s="9" t="s">
        <v>100</v>
      </c>
      <c r="E47" s="122">
        <v>4355000000</v>
      </c>
      <c r="F47" s="123">
        <v>4792605800</v>
      </c>
      <c r="G47" s="124">
        <v>9</v>
      </c>
      <c r="H47" s="113">
        <v>7.1466349232916296E-2</v>
      </c>
      <c r="I47" s="113">
        <v>7.2499999999999995E-2</v>
      </c>
      <c r="J47" s="114">
        <v>7.0499999999999993E-2</v>
      </c>
      <c r="K47" s="122">
        <v>500000000</v>
      </c>
      <c r="L47" s="123">
        <v>500791477</v>
      </c>
      <c r="M47" s="124">
        <v>2</v>
      </c>
      <c r="N47" s="113">
        <v>7.0999999999999994E-2</v>
      </c>
      <c r="O47" s="113">
        <v>7.0999999999999994E-2</v>
      </c>
      <c r="P47" s="114">
        <v>7.0999999999999994E-2</v>
      </c>
    </row>
    <row r="48" spans="3:16" ht="15" customHeight="1" x14ac:dyDescent="0.25">
      <c r="C48" s="214"/>
      <c r="D48" s="9" t="s">
        <v>101</v>
      </c>
      <c r="E48" s="122">
        <v>8177500000</v>
      </c>
      <c r="F48" s="123">
        <v>8631834592</v>
      </c>
      <c r="G48" s="124">
        <v>16</v>
      </c>
      <c r="H48" s="113">
        <v>7.1753686555176804E-2</v>
      </c>
      <c r="I48" s="113">
        <v>7.2999999999999995E-2</v>
      </c>
      <c r="J48" s="114">
        <v>7.0000000000000007E-2</v>
      </c>
      <c r="K48" s="122"/>
      <c r="L48" s="123"/>
      <c r="M48" s="124"/>
      <c r="N48" s="113"/>
      <c r="O48" s="113"/>
      <c r="P48" s="114"/>
    </row>
    <row r="49" spans="3:16" ht="15" customHeight="1" x14ac:dyDescent="0.25">
      <c r="C49" s="214"/>
      <c r="D49" s="9"/>
      <c r="E49" s="122"/>
      <c r="F49" s="123"/>
      <c r="G49" s="124"/>
      <c r="H49" s="113"/>
      <c r="I49" s="113"/>
      <c r="J49" s="114"/>
      <c r="K49" s="122"/>
      <c r="L49" s="123"/>
      <c r="M49" s="124"/>
      <c r="N49" s="113"/>
      <c r="O49" s="113"/>
      <c r="P49" s="114"/>
    </row>
    <row r="50" spans="3:16" ht="15" customHeight="1" x14ac:dyDescent="0.25">
      <c r="C50" s="214"/>
      <c r="D50" s="9"/>
      <c r="E50" s="122"/>
      <c r="F50" s="123"/>
      <c r="G50" s="132"/>
      <c r="H50" s="113"/>
      <c r="I50" s="113"/>
      <c r="J50" s="114"/>
      <c r="K50" s="122"/>
      <c r="L50" s="123"/>
      <c r="M50" s="124"/>
      <c r="N50" s="113"/>
      <c r="O50" s="113"/>
      <c r="P50" s="114"/>
    </row>
    <row r="51" spans="3:16" ht="15" customHeight="1" x14ac:dyDescent="0.25">
      <c r="C51" s="214"/>
      <c r="D51" s="9"/>
      <c r="E51" s="122"/>
      <c r="F51" s="123"/>
      <c r="G51" s="132"/>
      <c r="H51" s="113"/>
      <c r="I51" s="113"/>
      <c r="J51" s="114"/>
      <c r="K51" s="122"/>
      <c r="L51" s="123"/>
      <c r="M51" s="124"/>
      <c r="N51" s="113"/>
      <c r="O51" s="113"/>
      <c r="P51" s="114"/>
    </row>
    <row r="52" spans="3:16" ht="15" customHeight="1" x14ac:dyDescent="0.25">
      <c r="C52" s="214"/>
      <c r="D52" s="9"/>
      <c r="E52" s="122"/>
      <c r="F52" s="123"/>
      <c r="G52" s="132"/>
      <c r="H52" s="113"/>
      <c r="I52" s="113"/>
      <c r="J52" s="114"/>
      <c r="K52" s="122"/>
      <c r="L52" s="123"/>
      <c r="M52" s="124"/>
      <c r="N52" s="113"/>
      <c r="O52" s="113"/>
      <c r="P52" s="114"/>
    </row>
    <row r="53" spans="3:16" ht="15" customHeight="1" x14ac:dyDescent="0.25">
      <c r="C53" s="214"/>
      <c r="D53" s="9"/>
      <c r="E53" s="122"/>
      <c r="F53" s="123"/>
      <c r="G53" s="132"/>
      <c r="H53" s="113"/>
      <c r="I53" s="113"/>
      <c r="J53" s="114"/>
      <c r="K53" s="122"/>
      <c r="L53" s="123"/>
      <c r="M53" s="124"/>
      <c r="N53" s="113"/>
      <c r="O53" s="113"/>
      <c r="P53" s="114"/>
    </row>
    <row r="54" spans="3:16" ht="15" customHeight="1" x14ac:dyDescent="0.25">
      <c r="C54" s="214"/>
      <c r="D54" s="9"/>
      <c r="E54" s="122"/>
      <c r="F54" s="123"/>
      <c r="G54" s="132"/>
      <c r="H54" s="113"/>
      <c r="I54" s="113"/>
      <c r="J54" s="114"/>
      <c r="K54" s="122"/>
      <c r="L54" s="123"/>
      <c r="M54" s="124"/>
      <c r="N54" s="113"/>
      <c r="O54" s="113"/>
      <c r="P54" s="114"/>
    </row>
    <row r="55" spans="3:16" ht="15" customHeight="1" x14ac:dyDescent="0.25">
      <c r="C55" s="214"/>
      <c r="D55" s="9"/>
      <c r="E55" s="122"/>
      <c r="F55" s="123"/>
      <c r="G55" s="132"/>
      <c r="H55" s="113"/>
      <c r="I55" s="113"/>
      <c r="J55" s="114"/>
      <c r="K55" s="122"/>
      <c r="L55" s="123"/>
      <c r="M55" s="124"/>
      <c r="N55" s="113"/>
      <c r="O55" s="113"/>
      <c r="P55" s="114"/>
    </row>
    <row r="56" spans="3:16" ht="15" customHeight="1" thickBot="1" x14ac:dyDescent="0.3">
      <c r="C56" s="214"/>
      <c r="D56" s="7"/>
      <c r="E56" s="211" t="s">
        <v>13</v>
      </c>
      <c r="F56" s="211"/>
      <c r="G56" s="211"/>
      <c r="H56" s="211"/>
      <c r="I56" s="211"/>
      <c r="J56" s="211"/>
      <c r="K56" s="211"/>
      <c r="L56" s="211"/>
      <c r="M56" s="211"/>
      <c r="N56" s="211"/>
      <c r="O56" s="211"/>
      <c r="P56" s="212"/>
    </row>
    <row r="57" spans="3:16" ht="15" customHeight="1" x14ac:dyDescent="0.25">
      <c r="C57" s="214"/>
      <c r="D57" s="9" t="s">
        <v>103</v>
      </c>
      <c r="E57" s="122">
        <v>1765000000</v>
      </c>
      <c r="F57" s="123">
        <v>1787175010</v>
      </c>
      <c r="G57" s="124">
        <v>4</v>
      </c>
      <c r="H57" s="113">
        <v>7.1872828013077497E-2</v>
      </c>
      <c r="I57" s="113">
        <v>7.4999999999999997E-2</v>
      </c>
      <c r="J57" s="114">
        <v>7.0000000000000007E-2</v>
      </c>
      <c r="K57" s="119"/>
      <c r="L57" s="120"/>
      <c r="M57" s="121"/>
      <c r="N57" s="111"/>
      <c r="O57" s="111"/>
      <c r="P57" s="112"/>
    </row>
    <row r="58" spans="3:16" ht="15" customHeight="1" x14ac:dyDescent="0.25">
      <c r="C58" s="214"/>
      <c r="D58" s="9" t="s">
        <v>100</v>
      </c>
      <c r="E58" s="122">
        <v>7730000000</v>
      </c>
      <c r="F58" s="123">
        <v>8115386565</v>
      </c>
      <c r="G58" s="124">
        <v>17</v>
      </c>
      <c r="H58" s="113">
        <v>7.1022925372440301E-2</v>
      </c>
      <c r="I58" s="113">
        <v>7.2499999999999995E-2</v>
      </c>
      <c r="J58" s="114">
        <v>7.0000000000000007E-2</v>
      </c>
      <c r="K58" s="122">
        <v>231500000</v>
      </c>
      <c r="L58" s="123">
        <v>231677770</v>
      </c>
      <c r="M58" s="124">
        <v>3</v>
      </c>
      <c r="N58" s="113">
        <v>7.0910041498586596E-2</v>
      </c>
      <c r="O58" s="113">
        <v>7.1999999999999995E-2</v>
      </c>
      <c r="P58" s="114">
        <v>7.0499999999999993E-2</v>
      </c>
    </row>
    <row r="59" spans="3:16" ht="15" customHeight="1" x14ac:dyDescent="0.25">
      <c r="C59" s="214"/>
      <c r="D59" s="9" t="s">
        <v>101</v>
      </c>
      <c r="E59" s="122">
        <v>2115959000</v>
      </c>
      <c r="F59" s="123">
        <v>2344036287</v>
      </c>
      <c r="G59" s="124">
        <v>6</v>
      </c>
      <c r="H59" s="113">
        <v>7.0780303134018896E-2</v>
      </c>
      <c r="I59" s="113">
        <v>7.2999999999999995E-2</v>
      </c>
      <c r="J59" s="114">
        <v>7.0000000000000007E-2</v>
      </c>
      <c r="K59" s="122"/>
      <c r="L59" s="123"/>
      <c r="M59" s="124">
        <v>0</v>
      </c>
      <c r="N59" s="113"/>
      <c r="O59" s="113"/>
      <c r="P59" s="114"/>
    </row>
    <row r="60" spans="3:16" ht="15" customHeight="1" x14ac:dyDescent="0.25">
      <c r="C60" s="214"/>
      <c r="D60" s="9"/>
      <c r="E60" s="122"/>
      <c r="F60" s="123"/>
      <c r="G60" s="124"/>
      <c r="H60" s="113"/>
      <c r="I60" s="113"/>
      <c r="J60" s="114"/>
      <c r="K60" s="122"/>
      <c r="L60" s="123"/>
      <c r="M60" s="124"/>
      <c r="N60" s="113"/>
      <c r="O60" s="113"/>
      <c r="P60" s="114"/>
    </row>
    <row r="61" spans="3:16" ht="15" customHeight="1" x14ac:dyDescent="0.25">
      <c r="C61" s="214"/>
      <c r="D61" s="9"/>
      <c r="E61" s="122"/>
      <c r="F61" s="123"/>
      <c r="G61" s="124"/>
      <c r="H61" s="113"/>
      <c r="I61" s="113"/>
      <c r="J61" s="114"/>
      <c r="K61" s="122"/>
      <c r="L61" s="123"/>
      <c r="M61" s="124"/>
      <c r="N61" s="113"/>
      <c r="O61" s="113"/>
      <c r="P61" s="114"/>
    </row>
    <row r="62" spans="3:16" ht="15" customHeight="1" x14ac:dyDescent="0.25">
      <c r="C62" s="214"/>
      <c r="D62" s="9"/>
      <c r="E62" s="122"/>
      <c r="F62" s="123"/>
      <c r="G62" s="124"/>
      <c r="H62" s="113"/>
      <c r="I62" s="113"/>
      <c r="J62" s="114"/>
      <c r="K62" s="122"/>
      <c r="L62" s="123"/>
      <c r="M62" s="124"/>
      <c r="N62" s="113"/>
      <c r="O62" s="113"/>
      <c r="P62" s="114"/>
    </row>
    <row r="63" spans="3:16" ht="15" customHeight="1" x14ac:dyDescent="0.25">
      <c r="C63" s="214"/>
      <c r="D63" s="9"/>
      <c r="E63" s="122"/>
      <c r="F63" s="123"/>
      <c r="G63" s="124"/>
      <c r="H63" s="113"/>
      <c r="I63" s="113"/>
      <c r="J63" s="114"/>
      <c r="K63" s="122"/>
      <c r="L63" s="123"/>
      <c r="M63" s="124"/>
      <c r="N63" s="113"/>
      <c r="O63" s="113"/>
      <c r="P63" s="114"/>
    </row>
    <row r="64" spans="3:16" ht="15" customHeight="1" x14ac:dyDescent="0.25">
      <c r="C64" s="214"/>
      <c r="D64" s="9"/>
      <c r="E64" s="122"/>
      <c r="F64" s="123"/>
      <c r="G64" s="124"/>
      <c r="H64" s="113"/>
      <c r="I64" s="113"/>
      <c r="J64" s="114"/>
      <c r="K64" s="122"/>
      <c r="L64" s="123"/>
      <c r="M64" s="124"/>
      <c r="N64" s="113"/>
      <c r="O64" s="113"/>
      <c r="P64" s="114"/>
    </row>
    <row r="65" spans="3:16" ht="15" customHeight="1" x14ac:dyDescent="0.25">
      <c r="C65" s="214"/>
      <c r="D65" s="9"/>
      <c r="E65" s="122"/>
      <c r="F65" s="123"/>
      <c r="G65" s="124"/>
      <c r="H65" s="113"/>
      <c r="I65" s="113"/>
      <c r="J65" s="114"/>
      <c r="K65" s="122"/>
      <c r="L65" s="123"/>
      <c r="M65" s="124"/>
      <c r="N65" s="113"/>
      <c r="O65" s="113"/>
      <c r="P65" s="114"/>
    </row>
    <row r="66" spans="3:16" ht="15" customHeight="1" thickBot="1" x14ac:dyDescent="0.3">
      <c r="C66" s="214"/>
      <c r="D66" s="9"/>
      <c r="E66" s="122"/>
      <c r="F66" s="123"/>
      <c r="G66" s="124"/>
      <c r="H66" s="113"/>
      <c r="I66" s="113"/>
      <c r="J66" s="114"/>
      <c r="K66" s="201"/>
      <c r="L66" s="202"/>
      <c r="M66" s="203"/>
      <c r="N66" s="204"/>
      <c r="O66" s="204"/>
      <c r="P66" s="205"/>
    </row>
    <row r="67" spans="3:16" ht="15" customHeight="1" thickBot="1" x14ac:dyDescent="0.3">
      <c r="C67" s="214"/>
      <c r="D67" s="7"/>
      <c r="E67" s="211" t="s">
        <v>12</v>
      </c>
      <c r="F67" s="211"/>
      <c r="G67" s="211"/>
      <c r="H67" s="211"/>
      <c r="I67" s="211"/>
      <c r="J67" s="211"/>
      <c r="K67" s="240"/>
      <c r="L67" s="240"/>
      <c r="M67" s="240"/>
      <c r="N67" s="240"/>
      <c r="O67" s="240"/>
      <c r="P67" s="241"/>
    </row>
    <row r="68" spans="3:16" ht="15" customHeight="1" x14ac:dyDescent="0.25">
      <c r="C68" s="214"/>
      <c r="D68" s="9" t="s">
        <v>104</v>
      </c>
      <c r="E68" s="119"/>
      <c r="F68" s="120"/>
      <c r="G68" s="121"/>
      <c r="H68" s="111"/>
      <c r="I68" s="111"/>
      <c r="J68" s="112"/>
      <c r="K68" s="122">
        <v>180000000</v>
      </c>
      <c r="L68" s="123">
        <v>178000000</v>
      </c>
      <c r="M68" s="124">
        <v>1</v>
      </c>
      <c r="N68" s="113">
        <v>7.1499999999999994E-2</v>
      </c>
      <c r="O68" s="113">
        <v>7.1499999999999994E-2</v>
      </c>
      <c r="P68" s="114">
        <v>7.1499999999999994E-2</v>
      </c>
    </row>
    <row r="69" spans="3:16" ht="15" customHeight="1" x14ac:dyDescent="0.25">
      <c r="C69" s="214"/>
      <c r="D69" s="9" t="s">
        <v>100</v>
      </c>
      <c r="E69" s="122">
        <v>8800000000</v>
      </c>
      <c r="F69" s="123">
        <v>9041753622</v>
      </c>
      <c r="G69" s="124">
        <v>12</v>
      </c>
      <c r="H69" s="113">
        <v>7.1190206598122197E-2</v>
      </c>
      <c r="I69" s="113">
        <v>7.2499999999999995E-2</v>
      </c>
      <c r="J69" s="114">
        <v>7.0499999999999993E-2</v>
      </c>
      <c r="K69" s="122"/>
      <c r="L69" s="123"/>
      <c r="M69" s="124"/>
      <c r="N69" s="113"/>
      <c r="O69" s="113"/>
      <c r="P69" s="114"/>
    </row>
    <row r="70" spans="3:16" ht="15" customHeight="1" x14ac:dyDescent="0.25">
      <c r="C70" s="214"/>
      <c r="D70" s="6" t="s">
        <v>101</v>
      </c>
      <c r="E70" s="122">
        <v>8720000000</v>
      </c>
      <c r="F70" s="123">
        <v>8604333794</v>
      </c>
      <c r="G70" s="124">
        <v>8</v>
      </c>
      <c r="H70" s="113">
        <v>7.0174379428660297E-2</v>
      </c>
      <c r="I70" s="113">
        <v>7.1499999999999994E-2</v>
      </c>
      <c r="J70" s="114">
        <v>6.7500000000000004E-2</v>
      </c>
      <c r="K70" s="122"/>
      <c r="L70" s="123"/>
      <c r="M70" s="124"/>
      <c r="N70" s="113"/>
      <c r="O70" s="113"/>
      <c r="P70" s="114"/>
    </row>
    <row r="71" spans="3:16" ht="15" customHeight="1" x14ac:dyDescent="0.25">
      <c r="C71" s="214"/>
      <c r="D71" s="6"/>
      <c r="E71" s="122"/>
      <c r="F71" s="123"/>
      <c r="G71" s="124"/>
      <c r="H71" s="113"/>
      <c r="I71" s="113"/>
      <c r="J71" s="114"/>
      <c r="K71" s="122"/>
      <c r="L71" s="123"/>
      <c r="M71" s="124"/>
      <c r="N71" s="113"/>
      <c r="O71" s="113"/>
      <c r="P71" s="114"/>
    </row>
    <row r="72" spans="3:16" ht="15" customHeight="1" x14ac:dyDescent="0.25">
      <c r="C72" s="214"/>
      <c r="D72" s="9"/>
      <c r="E72" s="122"/>
      <c r="F72" s="123"/>
      <c r="G72" s="124"/>
      <c r="H72" s="113"/>
      <c r="I72" s="113"/>
      <c r="J72" s="114"/>
      <c r="K72" s="122"/>
      <c r="L72" s="123"/>
      <c r="M72" s="124"/>
      <c r="N72" s="113"/>
      <c r="O72" s="113"/>
      <c r="P72" s="114"/>
    </row>
    <row r="73" spans="3:16" ht="15" customHeight="1" x14ac:dyDescent="0.25">
      <c r="C73" s="214"/>
      <c r="D73" s="9"/>
      <c r="E73" s="122"/>
      <c r="F73" s="123"/>
      <c r="G73" s="124"/>
      <c r="H73" s="113"/>
      <c r="I73" s="113"/>
      <c r="J73" s="114"/>
      <c r="K73" s="122"/>
      <c r="L73" s="123"/>
      <c r="M73" s="124"/>
      <c r="N73" s="113"/>
      <c r="O73" s="113"/>
      <c r="P73" s="114"/>
    </row>
    <row r="74" spans="3:16" ht="18.75" customHeight="1" x14ac:dyDescent="0.25">
      <c r="C74" s="214"/>
      <c r="D74" s="9"/>
      <c r="E74" s="122"/>
      <c r="F74" s="123"/>
      <c r="G74" s="124"/>
      <c r="H74" s="113"/>
      <c r="I74" s="113"/>
      <c r="J74" s="114"/>
      <c r="K74" s="122"/>
      <c r="L74" s="123"/>
      <c r="M74" s="124"/>
      <c r="N74" s="113"/>
      <c r="O74" s="113"/>
      <c r="P74" s="114"/>
    </row>
    <row r="75" spans="3:16" ht="15" customHeight="1" x14ac:dyDescent="0.25">
      <c r="C75" s="214"/>
      <c r="D75" s="9"/>
      <c r="E75" s="122"/>
      <c r="F75" s="123"/>
      <c r="G75" s="124"/>
      <c r="H75" s="113"/>
      <c r="I75" s="113"/>
      <c r="J75" s="114"/>
      <c r="K75" s="122"/>
      <c r="L75" s="123"/>
      <c r="M75" s="124"/>
      <c r="N75" s="113"/>
      <c r="O75" s="113"/>
      <c r="P75" s="114"/>
    </row>
    <row r="76" spans="3:16" ht="15" customHeight="1" x14ac:dyDescent="0.25">
      <c r="C76" s="214"/>
      <c r="D76" s="9"/>
      <c r="E76" s="122"/>
      <c r="F76" s="123"/>
      <c r="G76" s="124"/>
      <c r="H76" s="113"/>
      <c r="I76" s="113"/>
      <c r="J76" s="114"/>
      <c r="K76" s="122"/>
      <c r="L76" s="123"/>
      <c r="M76" s="124"/>
      <c r="N76" s="113"/>
      <c r="O76" s="113"/>
      <c r="P76" s="114"/>
    </row>
    <row r="77" spans="3:16" ht="15" customHeight="1" x14ac:dyDescent="0.25">
      <c r="C77" s="214"/>
      <c r="D77" s="9"/>
      <c r="E77" s="125"/>
      <c r="F77" s="126"/>
      <c r="G77" s="127"/>
      <c r="H77" s="115"/>
      <c r="I77" s="115"/>
      <c r="J77" s="116"/>
      <c r="K77" s="125"/>
      <c r="L77" s="126"/>
      <c r="M77" s="127"/>
      <c r="N77" s="115"/>
      <c r="O77" s="115"/>
      <c r="P77" s="116"/>
    </row>
    <row r="78" spans="3:16" ht="15" customHeight="1" thickBot="1" x14ac:dyDescent="0.3">
      <c r="C78" s="214"/>
      <c r="D78" s="7"/>
      <c r="E78" s="211" t="s">
        <v>11</v>
      </c>
      <c r="F78" s="211"/>
      <c r="G78" s="211"/>
      <c r="H78" s="211"/>
      <c r="I78" s="211"/>
      <c r="J78" s="211"/>
      <c r="K78" s="211"/>
      <c r="L78" s="211"/>
      <c r="M78" s="211"/>
      <c r="N78" s="211"/>
      <c r="O78" s="211"/>
      <c r="P78" s="212"/>
    </row>
    <row r="79" spans="3:16" ht="15" customHeight="1" x14ac:dyDescent="0.25">
      <c r="C79" s="214"/>
      <c r="D79" s="6" t="s">
        <v>104</v>
      </c>
      <c r="E79" s="119"/>
      <c r="F79" s="120"/>
      <c r="G79" s="121"/>
      <c r="H79" s="111"/>
      <c r="I79" s="111"/>
      <c r="J79" s="112"/>
      <c r="K79" s="119">
        <v>35000000</v>
      </c>
      <c r="L79" s="120">
        <v>35340000</v>
      </c>
      <c r="M79" s="121">
        <v>1</v>
      </c>
      <c r="N79" s="111">
        <v>0.08</v>
      </c>
      <c r="O79" s="111">
        <v>0.08</v>
      </c>
      <c r="P79" s="112">
        <v>0.08</v>
      </c>
    </row>
    <row r="80" spans="3:16" ht="15" customHeight="1" x14ac:dyDescent="0.25">
      <c r="C80" s="214"/>
      <c r="D80" s="6" t="s">
        <v>103</v>
      </c>
      <c r="E80" s="122">
        <v>190000000</v>
      </c>
      <c r="F80" s="123">
        <v>178371383</v>
      </c>
      <c r="G80" s="124">
        <v>1</v>
      </c>
      <c r="H80" s="113">
        <v>7.3999999999999996E-2</v>
      </c>
      <c r="I80" s="113">
        <v>7.3999999999999996E-2</v>
      </c>
      <c r="J80" s="114">
        <v>7.3999999999999996E-2</v>
      </c>
      <c r="K80" s="122"/>
      <c r="L80" s="123"/>
      <c r="M80" s="124"/>
      <c r="N80" s="113"/>
      <c r="O80" s="113"/>
      <c r="P80" s="114"/>
    </row>
    <row r="81" spans="3:16" ht="15" customHeight="1" x14ac:dyDescent="0.25">
      <c r="C81" s="214"/>
      <c r="D81" s="6" t="s">
        <v>105</v>
      </c>
      <c r="E81" s="122">
        <v>16000000</v>
      </c>
      <c r="F81" s="123">
        <v>20000000</v>
      </c>
      <c r="G81" s="124">
        <v>1</v>
      </c>
      <c r="H81" s="113">
        <v>0.08</v>
      </c>
      <c r="I81" s="113">
        <v>0.08</v>
      </c>
      <c r="J81" s="114">
        <v>0.08</v>
      </c>
      <c r="K81" s="122"/>
      <c r="L81" s="123"/>
      <c r="M81" s="124"/>
      <c r="N81" s="113"/>
      <c r="O81" s="113"/>
      <c r="P81" s="114"/>
    </row>
    <row r="82" spans="3:16" x14ac:dyDescent="0.25">
      <c r="C82" s="214"/>
      <c r="D82" s="6"/>
      <c r="E82" s="122"/>
      <c r="F82" s="122"/>
      <c r="G82" s="124"/>
      <c r="H82" s="113"/>
      <c r="I82" s="113"/>
      <c r="J82" s="114"/>
      <c r="K82" s="122"/>
      <c r="L82" s="123"/>
      <c r="M82" s="124"/>
      <c r="N82" s="113"/>
      <c r="O82" s="113"/>
      <c r="P82" s="114"/>
    </row>
    <row r="83" spans="3:16" ht="15.75" thickBot="1" x14ac:dyDescent="0.3">
      <c r="C83" s="215"/>
      <c r="D83" s="5"/>
      <c r="E83" s="125"/>
      <c r="F83" s="126"/>
      <c r="G83" s="127"/>
      <c r="H83" s="115"/>
      <c r="I83" s="115"/>
      <c r="J83" s="116"/>
      <c r="K83" s="125"/>
      <c r="L83" s="126"/>
      <c r="M83" s="127"/>
      <c r="N83" s="115"/>
      <c r="O83" s="115"/>
      <c r="P83" s="116"/>
    </row>
    <row r="84" spans="3:16" ht="15.75" thickBot="1" x14ac:dyDescent="0.3">
      <c r="C84" s="213" t="s">
        <v>19</v>
      </c>
      <c r="D84" s="8"/>
      <c r="E84" s="216" t="s">
        <v>15</v>
      </c>
      <c r="F84" s="216"/>
      <c r="G84" s="216"/>
      <c r="H84" s="216"/>
      <c r="I84" s="216"/>
      <c r="J84" s="216"/>
      <c r="K84" s="216"/>
      <c r="L84" s="216"/>
      <c r="M84" s="216"/>
      <c r="N84" s="216"/>
      <c r="O84" s="216"/>
      <c r="P84" s="217"/>
    </row>
    <row r="85" spans="3:16" x14ac:dyDescent="0.25">
      <c r="C85" s="214"/>
      <c r="D85" s="9"/>
      <c r="E85" s="119"/>
      <c r="F85" s="120"/>
      <c r="G85" s="121"/>
      <c r="H85" s="111"/>
      <c r="I85" s="111"/>
      <c r="J85" s="112"/>
      <c r="K85" s="119"/>
      <c r="L85" s="120"/>
      <c r="M85" s="121"/>
      <c r="N85" s="111"/>
      <c r="O85" s="111"/>
      <c r="P85" s="112"/>
    </row>
    <row r="86" spans="3:16" x14ac:dyDescent="0.25">
      <c r="C86" s="214"/>
      <c r="D86" s="9"/>
      <c r="E86" s="122"/>
      <c r="F86" s="123"/>
      <c r="G86" s="124"/>
      <c r="H86" s="113"/>
      <c r="I86" s="113"/>
      <c r="J86" s="114"/>
      <c r="K86" s="122"/>
      <c r="L86" s="123"/>
      <c r="M86" s="124"/>
      <c r="N86" s="113"/>
      <c r="O86" s="113"/>
      <c r="P86" s="114"/>
    </row>
    <row r="87" spans="3:16" x14ac:dyDescent="0.25">
      <c r="C87" s="214"/>
      <c r="D87" s="6"/>
      <c r="E87" s="122"/>
      <c r="F87" s="123"/>
      <c r="G87" s="124"/>
      <c r="H87" s="113"/>
      <c r="I87" s="113"/>
      <c r="J87" s="114"/>
      <c r="K87" s="122"/>
      <c r="L87" s="123"/>
      <c r="M87" s="124"/>
      <c r="N87" s="113"/>
      <c r="O87" s="113"/>
      <c r="P87" s="114"/>
    </row>
    <row r="88" spans="3:16" x14ac:dyDescent="0.25">
      <c r="C88" s="214"/>
      <c r="D88" s="6"/>
      <c r="E88" s="122"/>
      <c r="F88" s="123"/>
      <c r="G88" s="124"/>
      <c r="H88" s="113"/>
      <c r="I88" s="113"/>
      <c r="J88" s="114"/>
      <c r="K88" s="122"/>
      <c r="L88" s="123"/>
      <c r="M88" s="124"/>
      <c r="N88" s="113"/>
      <c r="O88" s="113"/>
      <c r="P88" s="114"/>
    </row>
    <row r="89" spans="3:16" x14ac:dyDescent="0.25">
      <c r="C89" s="214"/>
      <c r="D89" s="6"/>
      <c r="E89" s="125"/>
      <c r="F89" s="126"/>
      <c r="G89" s="127"/>
      <c r="H89" s="115"/>
      <c r="I89" s="115"/>
      <c r="J89" s="116"/>
      <c r="K89" s="125"/>
      <c r="L89" s="126"/>
      <c r="M89" s="127"/>
      <c r="N89" s="115"/>
      <c r="O89" s="115"/>
      <c r="P89" s="116"/>
    </row>
    <row r="90" spans="3:16" ht="15" customHeight="1" thickBot="1" x14ac:dyDescent="0.3">
      <c r="C90" s="214"/>
      <c r="D90" s="7"/>
      <c r="E90" s="211" t="s">
        <v>14</v>
      </c>
      <c r="F90" s="211"/>
      <c r="G90" s="211"/>
      <c r="H90" s="211"/>
      <c r="I90" s="211"/>
      <c r="J90" s="211"/>
      <c r="K90" s="211"/>
      <c r="L90" s="211"/>
      <c r="M90" s="211"/>
      <c r="N90" s="211"/>
      <c r="O90" s="211"/>
      <c r="P90" s="212"/>
    </row>
    <row r="91" spans="3:16" ht="15" customHeight="1" x14ac:dyDescent="0.25">
      <c r="C91" s="214"/>
      <c r="D91" s="169" t="s">
        <v>100</v>
      </c>
      <c r="E91" s="119">
        <v>920000000</v>
      </c>
      <c r="F91" s="120">
        <v>903575000</v>
      </c>
      <c r="G91" s="121">
        <v>1</v>
      </c>
      <c r="H91" s="111">
        <v>4.4999999999999998E-2</v>
      </c>
      <c r="I91" s="111">
        <v>4.4999999999999998E-2</v>
      </c>
      <c r="J91" s="112">
        <v>4.4999999999999998E-2</v>
      </c>
      <c r="K91" s="122"/>
      <c r="L91" s="123"/>
      <c r="M91" s="124"/>
      <c r="N91" s="113"/>
      <c r="O91" s="113"/>
      <c r="P91" s="114"/>
    </row>
    <row r="92" spans="3:16" ht="15" customHeight="1" x14ac:dyDescent="0.25">
      <c r="C92" s="214"/>
      <c r="D92" s="175" t="s">
        <v>101</v>
      </c>
      <c r="E92" s="122">
        <v>170000000</v>
      </c>
      <c r="F92" s="123">
        <v>151800600</v>
      </c>
      <c r="G92" s="124">
        <v>1</v>
      </c>
      <c r="H92" s="113">
        <v>4.7500000000000001E-2</v>
      </c>
      <c r="I92" s="113">
        <v>4.7500000000000001E-2</v>
      </c>
      <c r="J92" s="114">
        <v>4.7500000000000001E-2</v>
      </c>
      <c r="K92" s="122"/>
      <c r="L92" s="123"/>
      <c r="M92" s="124"/>
      <c r="N92" s="113"/>
      <c r="O92" s="113"/>
      <c r="P92" s="114"/>
    </row>
    <row r="93" spans="3:16" ht="15" customHeight="1" x14ac:dyDescent="0.25">
      <c r="C93" s="214"/>
      <c r="D93" s="175"/>
      <c r="E93" s="122"/>
      <c r="F93" s="123"/>
      <c r="G93" s="124"/>
      <c r="H93" s="113"/>
      <c r="I93" s="113"/>
      <c r="J93" s="114"/>
      <c r="K93" s="122"/>
      <c r="L93" s="123"/>
      <c r="M93" s="124"/>
      <c r="N93" s="113"/>
      <c r="O93" s="113"/>
      <c r="P93" s="114"/>
    </row>
    <row r="94" spans="3:16" x14ac:dyDescent="0.25">
      <c r="C94" s="214"/>
      <c r="D94" s="6"/>
      <c r="E94" s="122"/>
      <c r="F94" s="123"/>
      <c r="G94" s="124"/>
      <c r="H94" s="113"/>
      <c r="I94" s="113"/>
      <c r="J94" s="114"/>
      <c r="K94" s="122"/>
      <c r="L94" s="123"/>
      <c r="M94" s="124"/>
      <c r="N94" s="113"/>
      <c r="O94" s="113"/>
      <c r="P94" s="114"/>
    </row>
    <row r="95" spans="3:16" ht="15.75" thickBot="1" x14ac:dyDescent="0.3">
      <c r="C95" s="214"/>
      <c r="D95" s="5"/>
      <c r="E95" s="125"/>
      <c r="F95" s="126"/>
      <c r="G95" s="127"/>
      <c r="H95" s="115"/>
      <c r="I95" s="115"/>
      <c r="J95" s="116"/>
      <c r="K95" s="125"/>
      <c r="L95" s="126"/>
      <c r="M95" s="127"/>
      <c r="N95" s="115"/>
      <c r="O95" s="115"/>
      <c r="P95" s="116"/>
    </row>
    <row r="96" spans="3:16" ht="15.75" thickBot="1" x14ac:dyDescent="0.3">
      <c r="C96" s="214"/>
      <c r="D96" s="7"/>
      <c r="E96" s="211" t="s">
        <v>13</v>
      </c>
      <c r="F96" s="211"/>
      <c r="G96" s="211"/>
      <c r="H96" s="211"/>
      <c r="I96" s="211"/>
      <c r="J96" s="211"/>
      <c r="K96" s="211"/>
      <c r="L96" s="211"/>
      <c r="M96" s="211"/>
      <c r="N96" s="211"/>
      <c r="O96" s="211"/>
      <c r="P96" s="212"/>
    </row>
    <row r="97" spans="3:16" x14ac:dyDescent="0.25">
      <c r="C97" s="214"/>
      <c r="D97" s="6" t="s">
        <v>102</v>
      </c>
      <c r="E97" s="119">
        <v>104000000</v>
      </c>
      <c r="F97" s="120">
        <v>119091185</v>
      </c>
      <c r="G97" s="121">
        <v>1</v>
      </c>
      <c r="H97" s="111">
        <v>0.05</v>
      </c>
      <c r="I97" s="111">
        <v>0.05</v>
      </c>
      <c r="J97" s="112">
        <v>0.05</v>
      </c>
      <c r="K97" s="122"/>
      <c r="L97" s="123"/>
      <c r="M97" s="124"/>
      <c r="N97" s="113"/>
      <c r="O97" s="113"/>
      <c r="P97" s="114"/>
    </row>
    <row r="98" spans="3:16" x14ac:dyDescent="0.25">
      <c r="C98" s="214"/>
      <c r="D98" s="6" t="s">
        <v>100</v>
      </c>
      <c r="E98" s="122"/>
      <c r="F98" s="123"/>
      <c r="G98" s="124"/>
      <c r="H98" s="113"/>
      <c r="I98" s="113"/>
      <c r="J98" s="114"/>
      <c r="K98" s="122">
        <v>1127661600</v>
      </c>
      <c r="L98" s="123">
        <v>1019232600</v>
      </c>
      <c r="M98" s="124">
        <v>2</v>
      </c>
      <c r="N98" s="113">
        <v>0.05</v>
      </c>
      <c r="O98" s="113">
        <v>0.05</v>
      </c>
      <c r="P98" s="114">
        <v>0.05</v>
      </c>
    </row>
    <row r="99" spans="3:16" x14ac:dyDescent="0.25">
      <c r="C99" s="214"/>
      <c r="D99" s="6"/>
      <c r="E99" s="122"/>
      <c r="F99" s="123"/>
      <c r="G99" s="124"/>
      <c r="H99" s="113"/>
      <c r="I99" s="113"/>
      <c r="J99" s="114"/>
      <c r="K99" s="122"/>
      <c r="L99" s="123"/>
      <c r="M99" s="124"/>
      <c r="N99" s="113"/>
      <c r="O99" s="113"/>
      <c r="P99" s="114"/>
    </row>
    <row r="100" spans="3:16" x14ac:dyDescent="0.25">
      <c r="C100" s="214"/>
      <c r="D100" s="6"/>
      <c r="E100" s="122"/>
      <c r="F100" s="123"/>
      <c r="G100" s="124"/>
      <c r="H100" s="113"/>
      <c r="I100" s="113"/>
      <c r="J100" s="114"/>
      <c r="K100" s="122"/>
      <c r="L100" s="123"/>
      <c r="M100" s="124"/>
      <c r="N100" s="113"/>
      <c r="O100" s="113"/>
      <c r="P100" s="114"/>
    </row>
    <row r="101" spans="3:16" ht="15.75" thickBot="1" x14ac:dyDescent="0.3">
      <c r="C101" s="214"/>
      <c r="D101" s="5"/>
      <c r="E101" s="125"/>
      <c r="F101" s="126"/>
      <c r="G101" s="127"/>
      <c r="H101" s="115"/>
      <c r="I101" s="115"/>
      <c r="J101" s="116"/>
      <c r="K101" s="125"/>
      <c r="L101" s="126"/>
      <c r="M101" s="127"/>
      <c r="N101" s="115"/>
      <c r="O101" s="115"/>
      <c r="P101" s="116"/>
    </row>
    <row r="102" spans="3:16" ht="15.75" thickBot="1" x14ac:dyDescent="0.3">
      <c r="C102" s="214"/>
      <c r="D102" s="7"/>
      <c r="E102" s="211" t="s">
        <v>12</v>
      </c>
      <c r="F102" s="211"/>
      <c r="G102" s="211"/>
      <c r="H102" s="211"/>
      <c r="I102" s="211"/>
      <c r="J102" s="211"/>
      <c r="K102" s="211"/>
      <c r="L102" s="211"/>
      <c r="M102" s="211"/>
      <c r="N102" s="211"/>
      <c r="O102" s="211"/>
      <c r="P102" s="212"/>
    </row>
    <row r="103" spans="3:16" x14ac:dyDescent="0.25">
      <c r="C103" s="214"/>
      <c r="D103" s="6"/>
      <c r="E103" s="119"/>
      <c r="F103" s="120"/>
      <c r="G103" s="121"/>
      <c r="H103" s="111"/>
      <c r="I103" s="111"/>
      <c r="J103" s="112"/>
      <c r="K103" s="119"/>
      <c r="L103" s="120"/>
      <c r="M103" s="121"/>
      <c r="N103" s="111"/>
      <c r="O103" s="111"/>
      <c r="P103" s="112"/>
    </row>
    <row r="104" spans="3:16" x14ac:dyDescent="0.25">
      <c r="C104" s="214"/>
      <c r="D104" s="6"/>
      <c r="E104" s="122"/>
      <c r="F104" s="123"/>
      <c r="G104" s="124"/>
      <c r="H104" s="113"/>
      <c r="I104" s="113"/>
      <c r="J104" s="114"/>
      <c r="K104" s="122"/>
      <c r="L104" s="123"/>
      <c r="M104" s="124"/>
      <c r="N104" s="113"/>
      <c r="O104" s="113"/>
      <c r="P104" s="114"/>
    </row>
    <row r="105" spans="3:16" x14ac:dyDescent="0.25">
      <c r="C105" s="214"/>
      <c r="D105" s="6"/>
      <c r="E105" s="122"/>
      <c r="F105" s="123"/>
      <c r="G105" s="124"/>
      <c r="H105" s="113"/>
      <c r="I105" s="113"/>
      <c r="J105" s="114"/>
      <c r="K105" s="122"/>
      <c r="L105" s="123"/>
      <c r="M105" s="124"/>
      <c r="N105" s="113"/>
      <c r="O105" s="113"/>
      <c r="P105" s="114"/>
    </row>
    <row r="106" spans="3:16" x14ac:dyDescent="0.25">
      <c r="C106" s="214"/>
      <c r="D106" s="6"/>
      <c r="E106" s="122"/>
      <c r="F106" s="123"/>
      <c r="G106" s="124"/>
      <c r="H106" s="113"/>
      <c r="I106" s="113"/>
      <c r="J106" s="114"/>
      <c r="K106" s="122"/>
      <c r="L106" s="123"/>
      <c r="M106" s="124"/>
      <c r="N106" s="113"/>
      <c r="O106" s="113"/>
      <c r="P106" s="114"/>
    </row>
    <row r="107" spans="3:16" x14ac:dyDescent="0.25">
      <c r="C107" s="214"/>
      <c r="D107" s="169"/>
      <c r="E107" s="125"/>
      <c r="F107" s="126"/>
      <c r="G107" s="127"/>
      <c r="H107" s="115"/>
      <c r="I107" s="115"/>
      <c r="J107" s="116"/>
      <c r="K107" s="125"/>
      <c r="L107" s="126"/>
      <c r="M107" s="127"/>
      <c r="N107" s="115"/>
      <c r="O107" s="115"/>
      <c r="P107" s="116"/>
    </row>
    <row r="108" spans="3:16" ht="15.75" thickBot="1" x14ac:dyDescent="0.3">
      <c r="C108" s="214"/>
      <c r="D108" s="7"/>
      <c r="E108" s="211" t="s">
        <v>11</v>
      </c>
      <c r="F108" s="211"/>
      <c r="G108" s="211"/>
      <c r="H108" s="211"/>
      <c r="I108" s="211"/>
      <c r="J108" s="211"/>
      <c r="K108" s="211"/>
      <c r="L108" s="211"/>
      <c r="M108" s="211"/>
      <c r="N108" s="211"/>
      <c r="O108" s="211"/>
      <c r="P108" s="212"/>
    </row>
    <row r="109" spans="3:16" x14ac:dyDescent="0.25">
      <c r="C109" s="214"/>
      <c r="D109" s="6"/>
      <c r="E109" s="119"/>
      <c r="F109" s="120"/>
      <c r="G109" s="121"/>
      <c r="H109" s="111"/>
      <c r="I109" s="111"/>
      <c r="J109" s="112"/>
      <c r="K109" s="119"/>
      <c r="L109" s="120"/>
      <c r="M109" s="121"/>
      <c r="N109" s="111"/>
      <c r="O109" s="111"/>
      <c r="P109" s="112"/>
    </row>
    <row r="110" spans="3:16" x14ac:dyDescent="0.25">
      <c r="C110" s="214"/>
      <c r="D110" s="6"/>
      <c r="E110" s="122"/>
      <c r="F110" s="123"/>
      <c r="G110" s="124"/>
      <c r="H110" s="113"/>
      <c r="I110" s="113"/>
      <c r="J110" s="114"/>
      <c r="K110" s="122"/>
      <c r="L110" s="123"/>
      <c r="M110" s="124"/>
      <c r="N110" s="113"/>
      <c r="O110" s="113"/>
      <c r="P110" s="114"/>
    </row>
    <row r="111" spans="3:16" x14ac:dyDescent="0.25">
      <c r="C111" s="214"/>
      <c r="D111" s="6"/>
      <c r="E111" s="122"/>
      <c r="F111" s="123"/>
      <c r="G111" s="124"/>
      <c r="H111" s="113"/>
      <c r="I111" s="113"/>
      <c r="J111" s="114"/>
      <c r="K111" s="122"/>
      <c r="L111" s="123"/>
      <c r="M111" s="124"/>
      <c r="N111" s="113"/>
      <c r="O111" s="113"/>
      <c r="P111" s="114"/>
    </row>
    <row r="112" spans="3:16" x14ac:dyDescent="0.25">
      <c r="C112" s="214"/>
      <c r="D112" s="6"/>
      <c r="E112" s="122"/>
      <c r="F112" s="123"/>
      <c r="G112" s="124"/>
      <c r="H112" s="113"/>
      <c r="I112" s="113"/>
      <c r="J112" s="114"/>
      <c r="K112" s="122"/>
      <c r="L112" s="123"/>
      <c r="M112" s="124"/>
      <c r="N112" s="113"/>
      <c r="O112" s="113"/>
      <c r="P112" s="114"/>
    </row>
    <row r="113" spans="3:16" ht="15.75" thickBot="1" x14ac:dyDescent="0.3">
      <c r="C113" s="215"/>
      <c r="D113" s="5"/>
      <c r="E113" s="125"/>
      <c r="F113" s="126"/>
      <c r="G113" s="127"/>
      <c r="H113" s="115"/>
      <c r="I113" s="115"/>
      <c r="J113" s="116"/>
      <c r="K113" s="125"/>
      <c r="L113" s="126"/>
      <c r="M113" s="127"/>
      <c r="N113" s="115"/>
      <c r="O113" s="115"/>
      <c r="P113" s="116"/>
    </row>
    <row r="114" spans="3:16" ht="15.75" thickBot="1" x14ac:dyDescent="0.3">
      <c r="C114" s="213" t="s">
        <v>18</v>
      </c>
      <c r="D114" s="8"/>
      <c r="E114" s="216" t="s">
        <v>15</v>
      </c>
      <c r="F114" s="216"/>
      <c r="G114" s="216"/>
      <c r="H114" s="216"/>
      <c r="I114" s="216"/>
      <c r="J114" s="216"/>
      <c r="K114" s="216"/>
      <c r="L114" s="216"/>
      <c r="M114" s="216"/>
      <c r="N114" s="216"/>
      <c r="O114" s="216"/>
      <c r="P114" s="217"/>
    </row>
    <row r="115" spans="3:16" x14ac:dyDescent="0.25">
      <c r="C115" s="214"/>
      <c r="D115" s="9"/>
      <c r="E115" s="119"/>
      <c r="F115" s="120"/>
      <c r="G115" s="121"/>
      <c r="H115" s="111"/>
      <c r="I115" s="111"/>
      <c r="J115" s="112"/>
      <c r="K115" s="119"/>
      <c r="L115" s="120"/>
      <c r="M115" s="121"/>
      <c r="N115" s="111"/>
      <c r="O115" s="111"/>
      <c r="P115" s="112"/>
    </row>
    <row r="116" spans="3:16" x14ac:dyDescent="0.25">
      <c r="C116" s="214"/>
      <c r="D116" s="9"/>
      <c r="E116" s="122"/>
      <c r="F116" s="123"/>
      <c r="G116" s="124"/>
      <c r="H116" s="113"/>
      <c r="I116" s="113"/>
      <c r="J116" s="114"/>
      <c r="K116" s="122"/>
      <c r="L116" s="123"/>
      <c r="M116" s="124"/>
      <c r="N116" s="113"/>
      <c r="O116" s="113"/>
      <c r="P116" s="114"/>
    </row>
    <row r="117" spans="3:16" x14ac:dyDescent="0.25">
      <c r="C117" s="214"/>
      <c r="D117" s="6"/>
      <c r="E117" s="125"/>
      <c r="F117" s="126"/>
      <c r="G117" s="127"/>
      <c r="H117" s="115"/>
      <c r="I117" s="115"/>
      <c r="J117" s="116"/>
      <c r="K117" s="125"/>
      <c r="L117" s="126"/>
      <c r="M117" s="127"/>
      <c r="N117" s="115"/>
      <c r="O117" s="115"/>
      <c r="P117" s="116"/>
    </row>
    <row r="118" spans="3:16" ht="15" customHeight="1" thickBot="1" x14ac:dyDescent="0.3">
      <c r="C118" s="214"/>
      <c r="D118" s="7"/>
      <c r="E118" s="211" t="s">
        <v>14</v>
      </c>
      <c r="F118" s="211"/>
      <c r="G118" s="211"/>
      <c r="H118" s="211"/>
      <c r="I118" s="211"/>
      <c r="J118" s="211"/>
      <c r="K118" s="211"/>
      <c r="L118" s="211"/>
      <c r="M118" s="211"/>
      <c r="N118" s="211"/>
      <c r="O118" s="211"/>
      <c r="P118" s="212"/>
    </row>
    <row r="119" spans="3:16" ht="15" customHeight="1" x14ac:dyDescent="0.25">
      <c r="C119" s="214"/>
      <c r="D119" s="6"/>
      <c r="E119" s="119"/>
      <c r="F119" s="120"/>
      <c r="G119" s="121"/>
      <c r="H119" s="111"/>
      <c r="I119" s="111"/>
      <c r="J119" s="112"/>
      <c r="K119" s="119"/>
      <c r="L119" s="120"/>
      <c r="M119" s="121"/>
      <c r="N119" s="111"/>
      <c r="O119" s="111"/>
      <c r="P119" s="112"/>
    </row>
    <row r="120" spans="3:16" x14ac:dyDescent="0.25">
      <c r="C120" s="214"/>
      <c r="D120" s="6"/>
      <c r="E120" s="122"/>
      <c r="F120" s="123"/>
      <c r="G120" s="124"/>
      <c r="H120" s="113"/>
      <c r="I120" s="113"/>
      <c r="J120" s="114"/>
      <c r="K120" s="122"/>
      <c r="L120" s="123"/>
      <c r="M120" s="124"/>
      <c r="N120" s="113"/>
      <c r="O120" s="113"/>
      <c r="P120" s="114"/>
    </row>
    <row r="121" spans="3:16" x14ac:dyDescent="0.25">
      <c r="C121" s="214"/>
      <c r="D121" s="6"/>
      <c r="E121" s="122"/>
      <c r="F121" s="126"/>
      <c r="G121" s="127"/>
      <c r="H121" s="115"/>
      <c r="I121" s="115"/>
      <c r="J121" s="114"/>
      <c r="K121" s="125"/>
      <c r="L121" s="126"/>
      <c r="M121" s="127"/>
      <c r="N121" s="115"/>
      <c r="O121" s="115"/>
      <c r="P121" s="116"/>
    </row>
    <row r="122" spans="3:16" x14ac:dyDescent="0.25">
      <c r="C122" s="214"/>
      <c r="D122" s="6"/>
      <c r="E122" s="122"/>
      <c r="F122" s="126"/>
      <c r="G122" s="127"/>
      <c r="H122" s="115"/>
      <c r="I122" s="115"/>
      <c r="J122" s="114"/>
      <c r="K122" s="125"/>
      <c r="L122" s="126"/>
      <c r="M122" s="127"/>
      <c r="N122" s="115"/>
      <c r="O122" s="115"/>
      <c r="P122" s="116"/>
    </row>
    <row r="123" spans="3:16" x14ac:dyDescent="0.25">
      <c r="C123" s="214"/>
      <c r="D123" s="200"/>
      <c r="E123" s="211" t="s">
        <v>13</v>
      </c>
      <c r="F123" s="211"/>
      <c r="G123" s="211"/>
      <c r="H123" s="211"/>
      <c r="I123" s="211"/>
      <c r="J123" s="211"/>
      <c r="K123" s="211"/>
      <c r="L123" s="211"/>
      <c r="M123" s="211"/>
      <c r="N123" s="211"/>
      <c r="O123" s="211"/>
      <c r="P123" s="212"/>
    </row>
    <row r="124" spans="3:16" x14ac:dyDescent="0.25">
      <c r="C124" s="214"/>
      <c r="D124" s="6"/>
      <c r="E124" s="122"/>
      <c r="F124" s="123"/>
      <c r="G124" s="124"/>
      <c r="H124" s="113"/>
      <c r="I124" s="113"/>
      <c r="J124" s="114"/>
      <c r="K124" s="122"/>
      <c r="L124" s="123"/>
      <c r="M124" s="124"/>
      <c r="N124" s="113"/>
      <c r="O124" s="113"/>
      <c r="P124" s="114"/>
    </row>
    <row r="125" spans="3:16" x14ac:dyDescent="0.25">
      <c r="C125" s="214"/>
      <c r="D125" s="6"/>
      <c r="E125" s="122"/>
      <c r="F125" s="123"/>
      <c r="G125" s="124"/>
      <c r="H125" s="113"/>
      <c r="I125" s="113"/>
      <c r="J125" s="114"/>
      <c r="K125" s="122"/>
      <c r="L125" s="123"/>
      <c r="M125" s="124"/>
      <c r="N125" s="113"/>
      <c r="O125" s="113"/>
      <c r="P125" s="114"/>
    </row>
    <row r="126" spans="3:16" ht="15.75" thickBot="1" x14ac:dyDescent="0.3">
      <c r="C126" s="214"/>
      <c r="D126" s="5"/>
      <c r="E126" s="125"/>
      <c r="F126" s="126"/>
      <c r="G126" s="127"/>
      <c r="H126" s="115"/>
      <c r="I126" s="115"/>
      <c r="J126" s="116"/>
      <c r="K126" s="125"/>
      <c r="L126" s="126"/>
      <c r="M126" s="127"/>
      <c r="N126" s="115"/>
      <c r="O126" s="115"/>
      <c r="P126" s="116"/>
    </row>
    <row r="127" spans="3:16" ht="15.75" thickBot="1" x14ac:dyDescent="0.3">
      <c r="C127" s="214"/>
      <c r="D127" s="7"/>
      <c r="E127" s="211" t="s">
        <v>12</v>
      </c>
      <c r="F127" s="211"/>
      <c r="G127" s="211"/>
      <c r="H127" s="211"/>
      <c r="I127" s="211"/>
      <c r="J127" s="211"/>
      <c r="K127" s="211"/>
      <c r="L127" s="211"/>
      <c r="M127" s="211"/>
      <c r="N127" s="211"/>
      <c r="O127" s="211"/>
      <c r="P127" s="212"/>
    </row>
    <row r="128" spans="3:16" x14ac:dyDescent="0.25">
      <c r="C128" s="214"/>
      <c r="D128" s="6"/>
      <c r="E128" s="119"/>
      <c r="F128" s="120"/>
      <c r="G128" s="121"/>
      <c r="H128" s="111"/>
      <c r="I128" s="111"/>
      <c r="J128" s="112"/>
      <c r="K128" s="119"/>
      <c r="L128" s="120"/>
      <c r="M128" s="121"/>
      <c r="N128" s="111"/>
      <c r="O128" s="111"/>
      <c r="P128" s="112"/>
    </row>
    <row r="129" spans="3:16" x14ac:dyDescent="0.25">
      <c r="C129" s="214"/>
      <c r="D129" s="6"/>
      <c r="E129" s="122"/>
      <c r="F129" s="123"/>
      <c r="G129" s="124"/>
      <c r="H129" s="113"/>
      <c r="I129" s="113"/>
      <c r="J129" s="114"/>
      <c r="K129" s="122"/>
      <c r="L129" s="123"/>
      <c r="M129" s="124"/>
      <c r="N129" s="113"/>
      <c r="O129" s="113"/>
      <c r="P129" s="114"/>
    </row>
    <row r="130" spans="3:16" ht="15.75" thickBot="1" x14ac:dyDescent="0.3">
      <c r="C130" s="214"/>
      <c r="D130" s="5"/>
      <c r="E130" s="125"/>
      <c r="F130" s="126"/>
      <c r="G130" s="127"/>
      <c r="H130" s="115"/>
      <c r="I130" s="115"/>
      <c r="J130" s="116"/>
      <c r="K130" s="125"/>
      <c r="L130" s="126"/>
      <c r="M130" s="127"/>
      <c r="N130" s="115"/>
      <c r="O130" s="115"/>
      <c r="P130" s="116"/>
    </row>
    <row r="131" spans="3:16" ht="15.75" thickBot="1" x14ac:dyDescent="0.3">
      <c r="C131" s="214"/>
      <c r="D131" s="7"/>
      <c r="E131" s="211" t="s">
        <v>11</v>
      </c>
      <c r="F131" s="211"/>
      <c r="G131" s="211"/>
      <c r="H131" s="211"/>
      <c r="I131" s="211"/>
      <c r="J131" s="211"/>
      <c r="K131" s="211"/>
      <c r="L131" s="211"/>
      <c r="M131" s="211"/>
      <c r="N131" s="211"/>
      <c r="O131" s="211"/>
      <c r="P131" s="212"/>
    </row>
    <row r="132" spans="3:16" x14ac:dyDescent="0.25">
      <c r="C132" s="214"/>
      <c r="D132" s="6"/>
      <c r="E132" s="119"/>
      <c r="F132" s="120"/>
      <c r="G132" s="121"/>
      <c r="H132" s="111"/>
      <c r="I132" s="111"/>
      <c r="J132" s="112"/>
      <c r="K132" s="119"/>
      <c r="L132" s="120"/>
      <c r="M132" s="121"/>
      <c r="N132" s="111"/>
      <c r="O132" s="111"/>
      <c r="P132" s="112"/>
    </row>
    <row r="133" spans="3:16" x14ac:dyDescent="0.25">
      <c r="C133" s="214"/>
      <c r="D133" s="6"/>
      <c r="E133" s="122"/>
      <c r="F133" s="123"/>
      <c r="G133" s="124"/>
      <c r="H133" s="113"/>
      <c r="I133" s="113"/>
      <c r="J133" s="114"/>
      <c r="K133" s="122"/>
      <c r="L133" s="123"/>
      <c r="M133" s="124"/>
      <c r="N133" s="113"/>
      <c r="O133" s="113"/>
      <c r="P133" s="114"/>
    </row>
    <row r="134" spans="3:16" ht="15.75" thickBot="1" x14ac:dyDescent="0.3">
      <c r="C134" s="215"/>
      <c r="D134" s="5"/>
      <c r="E134" s="125"/>
      <c r="F134" s="126"/>
      <c r="G134" s="127"/>
      <c r="H134" s="115"/>
      <c r="I134" s="115"/>
      <c r="J134" s="116"/>
      <c r="K134" s="125"/>
      <c r="L134" s="126"/>
      <c r="M134" s="127"/>
      <c r="N134" s="115"/>
      <c r="O134" s="115"/>
      <c r="P134" s="116"/>
    </row>
    <row r="135" spans="3:16" ht="15.75" thickBot="1" x14ac:dyDescent="0.3">
      <c r="C135" s="213" t="s">
        <v>17</v>
      </c>
      <c r="D135" s="8"/>
      <c r="E135" s="216" t="s">
        <v>15</v>
      </c>
      <c r="F135" s="216"/>
      <c r="G135" s="216"/>
      <c r="H135" s="216"/>
      <c r="I135" s="216"/>
      <c r="J135" s="216"/>
      <c r="K135" s="216"/>
      <c r="L135" s="216"/>
      <c r="M135" s="216"/>
      <c r="N135" s="216"/>
      <c r="O135" s="216"/>
      <c r="P135" s="217"/>
    </row>
    <row r="136" spans="3:16" x14ac:dyDescent="0.25">
      <c r="C136" s="214"/>
      <c r="D136" s="9"/>
      <c r="E136" s="119"/>
      <c r="F136" s="120"/>
      <c r="G136" s="121"/>
      <c r="H136" s="111"/>
      <c r="I136" s="111"/>
      <c r="J136" s="112"/>
      <c r="K136" s="119"/>
      <c r="L136" s="120"/>
      <c r="M136" s="121"/>
      <c r="N136" s="111"/>
      <c r="O136" s="111"/>
      <c r="P136" s="112"/>
    </row>
    <row r="137" spans="3:16" x14ac:dyDescent="0.25">
      <c r="C137" s="214"/>
      <c r="D137" s="9"/>
      <c r="E137" s="122"/>
      <c r="F137" s="123"/>
      <c r="G137" s="124"/>
      <c r="H137" s="113"/>
      <c r="I137" s="113"/>
      <c r="J137" s="114"/>
      <c r="K137" s="122"/>
      <c r="L137" s="123"/>
      <c r="M137" s="124"/>
      <c r="N137" s="113"/>
      <c r="O137" s="113"/>
      <c r="P137" s="114"/>
    </row>
    <row r="138" spans="3:16" x14ac:dyDescent="0.25">
      <c r="C138" s="214"/>
      <c r="D138" s="6"/>
      <c r="E138" s="125"/>
      <c r="F138" s="126"/>
      <c r="G138" s="127"/>
      <c r="H138" s="115"/>
      <c r="I138" s="115"/>
      <c r="J138" s="116"/>
      <c r="K138" s="125"/>
      <c r="L138" s="126"/>
      <c r="M138" s="127"/>
      <c r="N138" s="115"/>
      <c r="O138" s="115"/>
      <c r="P138" s="116"/>
    </row>
    <row r="139" spans="3:16" ht="15" customHeight="1" thickBot="1" x14ac:dyDescent="0.3">
      <c r="C139" s="214"/>
      <c r="D139" s="7"/>
      <c r="E139" s="211" t="s">
        <v>14</v>
      </c>
      <c r="F139" s="211"/>
      <c r="G139" s="211"/>
      <c r="H139" s="211"/>
      <c r="I139" s="211"/>
      <c r="J139" s="211"/>
      <c r="K139" s="211"/>
      <c r="L139" s="211"/>
      <c r="M139" s="211"/>
      <c r="N139" s="211"/>
      <c r="O139" s="211"/>
      <c r="P139" s="212"/>
    </row>
    <row r="140" spans="3:16" ht="15" customHeight="1" x14ac:dyDescent="0.25">
      <c r="C140" s="214"/>
      <c r="D140" s="6"/>
      <c r="E140" s="119"/>
      <c r="F140" s="120"/>
      <c r="G140" s="121"/>
      <c r="H140" s="111"/>
      <c r="I140" s="111"/>
      <c r="J140" s="112"/>
      <c r="K140" s="119"/>
      <c r="L140" s="120"/>
      <c r="M140" s="121"/>
      <c r="N140" s="111"/>
      <c r="O140" s="111"/>
      <c r="P140" s="112"/>
    </row>
    <row r="141" spans="3:16" x14ac:dyDescent="0.25">
      <c r="C141" s="214"/>
      <c r="D141" s="6"/>
      <c r="E141" s="122"/>
      <c r="F141" s="123"/>
      <c r="G141" s="124"/>
      <c r="H141" s="113"/>
      <c r="I141" s="113"/>
      <c r="J141" s="114"/>
      <c r="K141" s="122"/>
      <c r="L141" s="123"/>
      <c r="M141" s="124"/>
      <c r="N141" s="113"/>
      <c r="O141" s="113"/>
      <c r="P141" s="114"/>
    </row>
    <row r="142" spans="3:16" x14ac:dyDescent="0.25">
      <c r="C142" s="214"/>
      <c r="D142" s="6"/>
      <c r="E142" s="125"/>
      <c r="F142" s="126"/>
      <c r="G142" s="127"/>
      <c r="H142" s="115"/>
      <c r="I142" s="115"/>
      <c r="J142" s="116"/>
      <c r="K142" s="125"/>
      <c r="L142" s="126"/>
      <c r="M142" s="127"/>
      <c r="N142" s="115"/>
      <c r="O142" s="115"/>
      <c r="P142" s="116"/>
    </row>
    <row r="143" spans="3:16" ht="15.75" thickBot="1" x14ac:dyDescent="0.3">
      <c r="C143" s="214"/>
      <c r="D143" s="7"/>
      <c r="E143" s="211" t="s">
        <v>13</v>
      </c>
      <c r="F143" s="211"/>
      <c r="G143" s="211"/>
      <c r="H143" s="211"/>
      <c r="I143" s="211"/>
      <c r="J143" s="211"/>
      <c r="K143" s="211"/>
      <c r="L143" s="211"/>
      <c r="M143" s="211"/>
      <c r="N143" s="211"/>
      <c r="O143" s="211"/>
      <c r="P143" s="212"/>
    </row>
    <row r="144" spans="3:16" x14ac:dyDescent="0.25">
      <c r="C144" s="214"/>
      <c r="D144" s="6"/>
      <c r="E144" s="119"/>
      <c r="F144" s="120"/>
      <c r="G144" s="121"/>
      <c r="H144" s="111"/>
      <c r="I144" s="111"/>
      <c r="J144" s="112"/>
      <c r="K144" s="119"/>
      <c r="L144" s="120"/>
      <c r="M144" s="121"/>
      <c r="N144" s="111"/>
      <c r="O144" s="111"/>
      <c r="P144" s="112"/>
    </row>
    <row r="145" spans="3:16" x14ac:dyDescent="0.25">
      <c r="C145" s="214"/>
      <c r="D145" s="6"/>
      <c r="E145" s="122"/>
      <c r="F145" s="123"/>
      <c r="G145" s="124"/>
      <c r="H145" s="113"/>
      <c r="I145" s="113"/>
      <c r="J145" s="114"/>
      <c r="K145" s="122"/>
      <c r="L145" s="123"/>
      <c r="M145" s="124"/>
      <c r="N145" s="113"/>
      <c r="O145" s="113"/>
      <c r="P145" s="114"/>
    </row>
    <row r="146" spans="3:16" x14ac:dyDescent="0.25">
      <c r="C146" s="214"/>
      <c r="D146" s="6"/>
      <c r="E146" s="125"/>
      <c r="F146" s="126"/>
      <c r="G146" s="127"/>
      <c r="H146" s="115"/>
      <c r="I146" s="115"/>
      <c r="J146" s="116"/>
      <c r="K146" s="125"/>
      <c r="L146" s="126"/>
      <c r="M146" s="127"/>
      <c r="N146" s="115"/>
      <c r="O146" s="115"/>
      <c r="P146" s="116"/>
    </row>
    <row r="147" spans="3:16" ht="15.75" thickBot="1" x14ac:dyDescent="0.3">
      <c r="C147" s="214"/>
      <c r="D147" s="7"/>
      <c r="E147" s="211" t="s">
        <v>12</v>
      </c>
      <c r="F147" s="211"/>
      <c r="G147" s="211"/>
      <c r="H147" s="211"/>
      <c r="I147" s="211"/>
      <c r="J147" s="211"/>
      <c r="K147" s="211"/>
      <c r="L147" s="211"/>
      <c r="M147" s="211"/>
      <c r="N147" s="211"/>
      <c r="O147" s="211"/>
      <c r="P147" s="212"/>
    </row>
    <row r="148" spans="3:16" x14ac:dyDescent="0.25">
      <c r="C148" s="214"/>
      <c r="D148" s="6"/>
      <c r="E148" s="119"/>
      <c r="F148" s="120"/>
      <c r="G148" s="121"/>
      <c r="H148" s="111"/>
      <c r="I148" s="111"/>
      <c r="J148" s="112"/>
      <c r="K148" s="119"/>
      <c r="L148" s="120"/>
      <c r="M148" s="121"/>
      <c r="N148" s="111"/>
      <c r="O148" s="111"/>
      <c r="P148" s="112"/>
    </row>
    <row r="149" spans="3:16" x14ac:dyDescent="0.25">
      <c r="C149" s="214"/>
      <c r="D149" s="6"/>
      <c r="E149" s="122"/>
      <c r="F149" s="123"/>
      <c r="G149" s="124"/>
      <c r="H149" s="113"/>
      <c r="I149" s="113"/>
      <c r="J149" s="114"/>
      <c r="K149" s="122"/>
      <c r="L149" s="123"/>
      <c r="M149" s="124"/>
      <c r="N149" s="113"/>
      <c r="O149" s="113"/>
      <c r="P149" s="114"/>
    </row>
    <row r="150" spans="3:16" ht="15.75" thickBot="1" x14ac:dyDescent="0.3">
      <c r="C150" s="214"/>
      <c r="D150" s="5"/>
      <c r="E150" s="125"/>
      <c r="F150" s="126"/>
      <c r="G150" s="127"/>
      <c r="H150" s="115"/>
      <c r="I150" s="115"/>
      <c r="J150" s="116"/>
      <c r="K150" s="125"/>
      <c r="L150" s="126"/>
      <c r="M150" s="127"/>
      <c r="N150" s="115"/>
      <c r="O150" s="115"/>
      <c r="P150" s="116"/>
    </row>
    <row r="151" spans="3:16" ht="15.75" thickBot="1" x14ac:dyDescent="0.3">
      <c r="C151" s="214"/>
      <c r="D151" s="7"/>
      <c r="E151" s="211" t="s">
        <v>11</v>
      </c>
      <c r="F151" s="211"/>
      <c r="G151" s="211"/>
      <c r="H151" s="211"/>
      <c r="I151" s="211"/>
      <c r="J151" s="211"/>
      <c r="K151" s="211"/>
      <c r="L151" s="211"/>
      <c r="M151" s="211"/>
      <c r="N151" s="211"/>
      <c r="O151" s="211"/>
      <c r="P151" s="212"/>
    </row>
    <row r="152" spans="3:16" x14ac:dyDescent="0.25">
      <c r="C152" s="214"/>
      <c r="D152" s="6"/>
      <c r="E152" s="119"/>
      <c r="F152" s="120"/>
      <c r="G152" s="121"/>
      <c r="H152" s="111"/>
      <c r="I152" s="111"/>
      <c r="J152" s="112"/>
      <c r="K152" s="119"/>
      <c r="L152" s="120"/>
      <c r="M152" s="121"/>
      <c r="N152" s="111"/>
      <c r="O152" s="111"/>
      <c r="P152" s="112"/>
    </row>
    <row r="153" spans="3:16" x14ac:dyDescent="0.25">
      <c r="C153" s="214"/>
      <c r="D153" s="6"/>
      <c r="E153" s="122"/>
      <c r="F153" s="123"/>
      <c r="G153" s="124"/>
      <c r="H153" s="113"/>
      <c r="I153" s="113"/>
      <c r="J153" s="114"/>
      <c r="K153" s="122"/>
      <c r="L153" s="123"/>
      <c r="M153" s="124"/>
      <c r="N153" s="113"/>
      <c r="O153" s="113"/>
      <c r="P153" s="114"/>
    </row>
    <row r="154" spans="3:16" ht="15.75" thickBot="1" x14ac:dyDescent="0.3">
      <c r="C154" s="215"/>
      <c r="D154" s="5"/>
      <c r="E154" s="125"/>
      <c r="F154" s="126"/>
      <c r="G154" s="127"/>
      <c r="H154" s="115"/>
      <c r="I154" s="115"/>
      <c r="J154" s="116"/>
      <c r="K154" s="125"/>
      <c r="L154" s="126"/>
      <c r="M154" s="127"/>
      <c r="N154" s="115"/>
      <c r="O154" s="115"/>
      <c r="P154" s="116"/>
    </row>
    <row r="155" spans="3:16" ht="15.75" thickBot="1" x14ac:dyDescent="0.3">
      <c r="C155" s="213" t="s">
        <v>16</v>
      </c>
      <c r="D155" s="8"/>
      <c r="E155" s="216" t="s">
        <v>15</v>
      </c>
      <c r="F155" s="216"/>
      <c r="G155" s="216"/>
      <c r="H155" s="216"/>
      <c r="I155" s="216"/>
      <c r="J155" s="216"/>
      <c r="K155" s="216"/>
      <c r="L155" s="216"/>
      <c r="M155" s="216"/>
      <c r="N155" s="216"/>
      <c r="O155" s="216"/>
      <c r="P155" s="217"/>
    </row>
    <row r="156" spans="3:16" x14ac:dyDescent="0.25">
      <c r="C156" s="214"/>
      <c r="D156" s="6"/>
      <c r="E156" s="119"/>
      <c r="F156" s="120"/>
      <c r="G156" s="121"/>
      <c r="H156" s="111"/>
      <c r="I156" s="111"/>
      <c r="J156" s="112"/>
      <c r="K156" s="119"/>
      <c r="L156" s="120"/>
      <c r="M156" s="121"/>
      <c r="N156" s="111"/>
      <c r="O156" s="111"/>
      <c r="P156" s="112"/>
    </row>
    <row r="157" spans="3:16" x14ac:dyDescent="0.25">
      <c r="C157" s="214"/>
      <c r="D157" s="6"/>
      <c r="E157" s="122"/>
      <c r="F157" s="123"/>
      <c r="G157" s="124"/>
      <c r="H157" s="113"/>
      <c r="I157" s="113"/>
      <c r="J157" s="114"/>
      <c r="K157" s="122"/>
      <c r="L157" s="123"/>
      <c r="M157" s="124"/>
      <c r="N157" s="113"/>
      <c r="O157" s="113"/>
      <c r="P157" s="114"/>
    </row>
    <row r="158" spans="3:16" ht="15.75" thickBot="1" x14ac:dyDescent="0.3">
      <c r="C158" s="214"/>
      <c r="D158" s="5"/>
      <c r="E158" s="125"/>
      <c r="F158" s="126"/>
      <c r="G158" s="127"/>
      <c r="H158" s="115"/>
      <c r="I158" s="115"/>
      <c r="J158" s="116"/>
      <c r="K158" s="125"/>
      <c r="L158" s="126"/>
      <c r="M158" s="127"/>
      <c r="N158" s="115"/>
      <c r="O158" s="115"/>
      <c r="P158" s="116"/>
    </row>
    <row r="159" spans="3:16" ht="15" customHeight="1" thickBot="1" x14ac:dyDescent="0.3">
      <c r="C159" s="214"/>
      <c r="D159" s="7"/>
      <c r="E159" s="211" t="s">
        <v>14</v>
      </c>
      <c r="F159" s="211"/>
      <c r="G159" s="211"/>
      <c r="H159" s="211"/>
      <c r="I159" s="211"/>
      <c r="J159" s="211"/>
      <c r="K159" s="211"/>
      <c r="L159" s="211"/>
      <c r="M159" s="211"/>
      <c r="N159" s="211"/>
      <c r="O159" s="211"/>
      <c r="P159" s="212"/>
    </row>
    <row r="160" spans="3:16" ht="15" customHeight="1" x14ac:dyDescent="0.25">
      <c r="C160" s="214"/>
      <c r="D160" s="6"/>
      <c r="E160" s="119"/>
      <c r="F160" s="120"/>
      <c r="G160" s="121"/>
      <c r="H160" s="111"/>
      <c r="I160" s="111"/>
      <c r="J160" s="112"/>
      <c r="K160" s="119"/>
      <c r="L160" s="120"/>
      <c r="M160" s="121"/>
      <c r="N160" s="111"/>
      <c r="O160" s="111"/>
      <c r="P160" s="112"/>
    </row>
    <row r="161" spans="3:16" x14ac:dyDescent="0.25">
      <c r="C161" s="214"/>
      <c r="D161" s="6"/>
      <c r="E161" s="122"/>
      <c r="F161" s="123"/>
      <c r="G161" s="124"/>
      <c r="H161" s="113"/>
      <c r="I161" s="113"/>
      <c r="J161" s="114"/>
      <c r="K161" s="122"/>
      <c r="L161" s="123"/>
      <c r="M161" s="124"/>
      <c r="N161" s="113"/>
      <c r="O161" s="113"/>
      <c r="P161" s="114"/>
    </row>
    <row r="162" spans="3:16" ht="15.75" thickBot="1" x14ac:dyDescent="0.3">
      <c r="C162" s="214"/>
      <c r="D162" s="5"/>
      <c r="E162" s="125"/>
      <c r="F162" s="126"/>
      <c r="G162" s="127"/>
      <c r="H162" s="115"/>
      <c r="I162" s="115"/>
      <c r="J162" s="116"/>
      <c r="K162" s="125"/>
      <c r="L162" s="126"/>
      <c r="M162" s="127"/>
      <c r="N162" s="115"/>
      <c r="O162" s="115"/>
      <c r="P162" s="116"/>
    </row>
    <row r="163" spans="3:16" ht="15.75" thickBot="1" x14ac:dyDescent="0.3">
      <c r="C163" s="214"/>
      <c r="D163" s="7"/>
      <c r="E163" s="211" t="s">
        <v>13</v>
      </c>
      <c r="F163" s="211"/>
      <c r="G163" s="211"/>
      <c r="H163" s="211"/>
      <c r="I163" s="211"/>
      <c r="J163" s="211"/>
      <c r="K163" s="211"/>
      <c r="L163" s="211"/>
      <c r="M163" s="211"/>
      <c r="N163" s="211"/>
      <c r="O163" s="211"/>
      <c r="P163" s="212"/>
    </row>
    <row r="164" spans="3:16" x14ac:dyDescent="0.25">
      <c r="C164" s="214"/>
      <c r="D164" s="6"/>
      <c r="E164" s="119"/>
      <c r="F164" s="120"/>
      <c r="G164" s="121"/>
      <c r="H164" s="111"/>
      <c r="I164" s="111"/>
      <c r="J164" s="112"/>
      <c r="K164" s="119"/>
      <c r="L164" s="120"/>
      <c r="M164" s="121"/>
      <c r="N164" s="111"/>
      <c r="O164" s="111"/>
      <c r="P164" s="112"/>
    </row>
    <row r="165" spans="3:16" x14ac:dyDescent="0.25">
      <c r="C165" s="214"/>
      <c r="D165" s="6"/>
      <c r="E165" s="122"/>
      <c r="F165" s="123"/>
      <c r="G165" s="124"/>
      <c r="H165" s="113"/>
      <c r="I165" s="113"/>
      <c r="J165" s="114"/>
      <c r="K165" s="122"/>
      <c r="L165" s="123"/>
      <c r="M165" s="124"/>
      <c r="N165" s="113"/>
      <c r="O165" s="113"/>
      <c r="P165" s="114"/>
    </row>
    <row r="166" spans="3:16" ht="15.75" thickBot="1" x14ac:dyDescent="0.3">
      <c r="C166" s="214"/>
      <c r="D166" s="5"/>
      <c r="E166" s="125"/>
      <c r="F166" s="126"/>
      <c r="G166" s="127"/>
      <c r="H166" s="115"/>
      <c r="I166" s="115"/>
      <c r="J166" s="116"/>
      <c r="K166" s="125"/>
      <c r="L166" s="126"/>
      <c r="M166" s="127"/>
      <c r="N166" s="115"/>
      <c r="O166" s="115"/>
      <c r="P166" s="116"/>
    </row>
    <row r="167" spans="3:16" ht="15.75" thickBot="1" x14ac:dyDescent="0.3">
      <c r="C167" s="214"/>
      <c r="D167" s="7"/>
      <c r="E167" s="211" t="s">
        <v>12</v>
      </c>
      <c r="F167" s="211"/>
      <c r="G167" s="211"/>
      <c r="H167" s="211"/>
      <c r="I167" s="211"/>
      <c r="J167" s="211"/>
      <c r="K167" s="211"/>
      <c r="L167" s="211"/>
      <c r="M167" s="211"/>
      <c r="N167" s="211"/>
      <c r="O167" s="211"/>
      <c r="P167" s="212"/>
    </row>
    <row r="168" spans="3:16" x14ac:dyDescent="0.25">
      <c r="C168" s="214"/>
      <c r="D168" s="6"/>
      <c r="E168" s="119"/>
      <c r="F168" s="120"/>
      <c r="G168" s="121"/>
      <c r="H168" s="111"/>
      <c r="I168" s="111"/>
      <c r="J168" s="112"/>
      <c r="K168" s="119"/>
      <c r="L168" s="120"/>
      <c r="M168" s="121"/>
      <c r="N168" s="111"/>
      <c r="O168" s="111"/>
      <c r="P168" s="112"/>
    </row>
    <row r="169" spans="3:16" x14ac:dyDescent="0.25">
      <c r="C169" s="214"/>
      <c r="D169" s="6"/>
      <c r="E169" s="122"/>
      <c r="F169" s="123"/>
      <c r="G169" s="124"/>
      <c r="H169" s="113"/>
      <c r="I169" s="113"/>
      <c r="J169" s="114"/>
      <c r="K169" s="122"/>
      <c r="L169" s="123"/>
      <c r="M169" s="124"/>
      <c r="N169" s="113"/>
      <c r="O169" s="113"/>
      <c r="P169" s="114"/>
    </row>
    <row r="170" spans="3:16" ht="15.75" thickBot="1" x14ac:dyDescent="0.3">
      <c r="C170" s="214"/>
      <c r="D170" s="5"/>
      <c r="E170" s="125"/>
      <c r="F170" s="126"/>
      <c r="G170" s="127"/>
      <c r="H170" s="115"/>
      <c r="I170" s="115"/>
      <c r="J170" s="116"/>
      <c r="K170" s="125"/>
      <c r="L170" s="126"/>
      <c r="M170" s="127"/>
      <c r="N170" s="115"/>
      <c r="O170" s="115"/>
      <c r="P170" s="116"/>
    </row>
    <row r="171" spans="3:16" ht="15.75" thickBot="1" x14ac:dyDescent="0.3">
      <c r="C171" s="214"/>
      <c r="D171" s="7"/>
      <c r="E171" s="211" t="s">
        <v>11</v>
      </c>
      <c r="F171" s="211"/>
      <c r="G171" s="211"/>
      <c r="H171" s="211"/>
      <c r="I171" s="211"/>
      <c r="J171" s="211"/>
      <c r="K171" s="211"/>
      <c r="L171" s="211"/>
      <c r="M171" s="211"/>
      <c r="N171" s="211"/>
      <c r="O171" s="211"/>
      <c r="P171" s="212"/>
    </row>
    <row r="172" spans="3:16" x14ac:dyDescent="0.25">
      <c r="C172" s="214"/>
      <c r="D172" s="6"/>
      <c r="E172" s="119"/>
      <c r="F172" s="120"/>
      <c r="G172" s="121"/>
      <c r="H172" s="111"/>
      <c r="I172" s="111"/>
      <c r="J172" s="112"/>
      <c r="K172" s="119"/>
      <c r="L172" s="120"/>
      <c r="M172" s="121"/>
      <c r="N172" s="111"/>
      <c r="O172" s="111"/>
      <c r="P172" s="112"/>
    </row>
    <row r="173" spans="3:16" x14ac:dyDescent="0.25">
      <c r="C173" s="214"/>
      <c r="D173" s="6"/>
      <c r="E173" s="122"/>
      <c r="F173" s="123"/>
      <c r="G173" s="124"/>
      <c r="H173" s="113"/>
      <c r="I173" s="113"/>
      <c r="J173" s="114"/>
      <c r="K173" s="122"/>
      <c r="L173" s="123"/>
      <c r="M173" s="124"/>
      <c r="N173" s="113"/>
      <c r="O173" s="113"/>
      <c r="P173" s="114"/>
    </row>
    <row r="174" spans="3:16" ht="15.75" thickBot="1" x14ac:dyDescent="0.3">
      <c r="C174" s="215"/>
      <c r="D174" s="5"/>
      <c r="E174" s="125"/>
      <c r="F174" s="126"/>
      <c r="G174" s="127"/>
      <c r="H174" s="115"/>
      <c r="I174" s="115"/>
      <c r="J174" s="116"/>
      <c r="K174" s="125"/>
      <c r="L174" s="126"/>
      <c r="M174" s="127"/>
      <c r="N174" s="115"/>
      <c r="O174" s="115"/>
      <c r="P174" s="116"/>
    </row>
    <row r="175" spans="3:16" ht="15" customHeight="1" x14ac:dyDescent="0.25"/>
    <row r="176" spans="3:16" ht="15" customHeight="1" x14ac:dyDescent="0.25"/>
    <row r="177" spans="2:16" ht="15" customHeight="1" x14ac:dyDescent="0.25">
      <c r="C177" s="4" t="s">
        <v>10</v>
      </c>
    </row>
    <row r="178" spans="2:16" ht="24.75" customHeight="1" x14ac:dyDescent="0.25">
      <c r="B178" s="2"/>
      <c r="C178" s="206"/>
      <c r="D178" s="206"/>
      <c r="E178" s="206"/>
      <c r="F178" s="206"/>
      <c r="G178" s="206"/>
      <c r="H178" s="206"/>
      <c r="I178" s="206"/>
      <c r="J178" s="206"/>
      <c r="K178" s="206"/>
      <c r="L178" s="206"/>
      <c r="M178" s="206"/>
      <c r="N178" s="206"/>
      <c r="O178" s="206"/>
      <c r="P178" s="206"/>
    </row>
    <row r="179" spans="2:16" ht="15" customHeight="1" x14ac:dyDescent="0.25">
      <c r="B179" s="2">
        <v>1</v>
      </c>
      <c r="C179" s="3" t="s">
        <v>99</v>
      </c>
      <c r="I179" s="168"/>
    </row>
    <row r="180" spans="2:16" ht="15" customHeight="1" x14ac:dyDescent="0.25">
      <c r="B180" s="2">
        <v>2</v>
      </c>
      <c r="C180" s="3" t="s">
        <v>9</v>
      </c>
    </row>
    <row r="181" spans="2:16" ht="15" customHeight="1" x14ac:dyDescent="0.25">
      <c r="B181" s="2">
        <v>3</v>
      </c>
      <c r="C181" s="1" t="s">
        <v>8</v>
      </c>
    </row>
    <row r="182" spans="2:16" ht="15" customHeight="1" x14ac:dyDescent="0.25">
      <c r="B182" s="2">
        <v>4</v>
      </c>
      <c r="C182" s="3" t="s">
        <v>7</v>
      </c>
    </row>
    <row r="183" spans="2:16" x14ac:dyDescent="0.25">
      <c r="B183" s="2">
        <v>5</v>
      </c>
      <c r="C183" s="1" t="s">
        <v>6</v>
      </c>
    </row>
    <row r="184" spans="2:16" ht="27.75" customHeight="1" x14ac:dyDescent="0.25">
      <c r="B184" s="2">
        <v>6</v>
      </c>
      <c r="C184" s="218" t="s">
        <v>5</v>
      </c>
      <c r="D184" s="218"/>
      <c r="E184" s="218"/>
      <c r="F184" s="218"/>
      <c r="G184" s="218"/>
      <c r="H184" s="218"/>
      <c r="I184" s="218"/>
      <c r="J184" s="218"/>
      <c r="K184" s="218"/>
      <c r="L184" s="218"/>
      <c r="M184" s="218"/>
      <c r="N184" s="218"/>
      <c r="O184" s="218"/>
      <c r="P184" s="218"/>
    </row>
    <row r="185" spans="2:16" x14ac:dyDescent="0.25">
      <c r="B185" s="2">
        <v>7</v>
      </c>
      <c r="C185" s="1" t="s">
        <v>4</v>
      </c>
    </row>
    <row r="186" spans="2:16" x14ac:dyDescent="0.25">
      <c r="B186" s="2">
        <v>8</v>
      </c>
      <c r="C186" s="1" t="s">
        <v>3</v>
      </c>
    </row>
    <row r="187" spans="2:16" ht="15" customHeight="1" x14ac:dyDescent="0.25">
      <c r="B187" s="2">
        <v>9</v>
      </c>
      <c r="C187" s="1" t="s">
        <v>2</v>
      </c>
    </row>
    <row r="188" spans="2:16" ht="15" customHeight="1" x14ac:dyDescent="0.25">
      <c r="B188" s="2">
        <v>10</v>
      </c>
      <c r="C188" s="1" t="s">
        <v>1</v>
      </c>
    </row>
    <row r="189" spans="2:16" ht="15" customHeight="1" x14ac:dyDescent="0.25">
      <c r="B189" s="2">
        <v>11</v>
      </c>
      <c r="C189" s="1" t="s">
        <v>0</v>
      </c>
      <c r="D189" s="1"/>
      <c r="E189" s="1"/>
      <c r="F189" s="1"/>
      <c r="G189" s="1"/>
      <c r="H189" s="1"/>
      <c r="I189" s="1"/>
    </row>
    <row r="190" spans="2:16" ht="15" customHeight="1" x14ac:dyDescent="0.25"/>
    <row r="192" spans="2:16" ht="15" customHeight="1" x14ac:dyDescent="0.25"/>
  </sheetData>
  <mergeCells count="48">
    <mergeCell ref="E159:P159"/>
    <mergeCell ref="D2:P2"/>
    <mergeCell ref="C6:C8"/>
    <mergeCell ref="E6:J7"/>
    <mergeCell ref="K6:P7"/>
    <mergeCell ref="D6:D8"/>
    <mergeCell ref="C14:C18"/>
    <mergeCell ref="C19:C23"/>
    <mergeCell ref="C24:C28"/>
    <mergeCell ref="E5:P5"/>
    <mergeCell ref="D37:D38"/>
    <mergeCell ref="C37:C38"/>
    <mergeCell ref="E67:P67"/>
    <mergeCell ref="E78:P78"/>
    <mergeCell ref="E56:P56"/>
    <mergeCell ref="E45:P45"/>
    <mergeCell ref="C184:P184"/>
    <mergeCell ref="C29:C33"/>
    <mergeCell ref="E36:P36"/>
    <mergeCell ref="E37:J37"/>
    <mergeCell ref="K37:P37"/>
    <mergeCell ref="E114:P114"/>
    <mergeCell ref="E123:P123"/>
    <mergeCell ref="E127:P127"/>
    <mergeCell ref="E131:P131"/>
    <mergeCell ref="E90:P90"/>
    <mergeCell ref="E118:P118"/>
    <mergeCell ref="E147:P147"/>
    <mergeCell ref="E151:P151"/>
    <mergeCell ref="C135:C154"/>
    <mergeCell ref="E139:P139"/>
    <mergeCell ref="C84:C113"/>
    <mergeCell ref="C178:P178"/>
    <mergeCell ref="C9:C13"/>
    <mergeCell ref="E96:P96"/>
    <mergeCell ref="E102:P102"/>
    <mergeCell ref="E108:P108"/>
    <mergeCell ref="C114:C134"/>
    <mergeCell ref="E84:P84"/>
    <mergeCell ref="E155:P155"/>
    <mergeCell ref="E163:P163"/>
    <mergeCell ref="E167:P167"/>
    <mergeCell ref="E171:P171"/>
    <mergeCell ref="C155:C174"/>
    <mergeCell ref="E135:P135"/>
    <mergeCell ref="E143:P143"/>
    <mergeCell ref="E39:P39"/>
    <mergeCell ref="C39:C83"/>
  </mergeCells>
  <pageMargins left="0.7" right="0.7" top="0.75" bottom="0.75" header="0.3" footer="0.3"/>
  <pageSetup paperSize="9"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94E74-1295-43D8-AC07-F4E92BC45610}">
  <sheetPr codeName="Sheet2"/>
  <dimension ref="A1:M53"/>
  <sheetViews>
    <sheetView topLeftCell="A3" zoomScaleNormal="100" workbookViewId="0">
      <selection activeCell="E12" sqref="E12"/>
    </sheetView>
  </sheetViews>
  <sheetFormatPr defaultColWidth="0" defaultRowHeight="0" customHeight="1" zeroHeight="1" x14ac:dyDescent="0.25"/>
  <cols>
    <col min="1" max="1" width="3" style="23" customWidth="1"/>
    <col min="2" max="2" width="3.28515625" style="23" customWidth="1"/>
    <col min="3" max="3" width="14.42578125" style="24" customWidth="1"/>
    <col min="4" max="4" width="17.28515625" style="25" bestFit="1" customWidth="1"/>
    <col min="5" max="5" width="19.28515625" style="25" customWidth="1"/>
    <col min="6" max="6" width="8.85546875" style="25" bestFit="1" customWidth="1"/>
    <col min="7" max="9" width="11.28515625" style="24" customWidth="1"/>
    <col min="10" max="10" width="7.7109375" style="23" customWidth="1"/>
    <col min="11" max="16384" width="7.7109375" style="23" hidden="1"/>
  </cols>
  <sheetData>
    <row r="1" spans="2:9" ht="16.5" x14ac:dyDescent="0.25">
      <c r="B1" s="256" t="s">
        <v>64</v>
      </c>
      <c r="C1" s="256"/>
    </row>
    <row r="2" spans="2:9" ht="13.5" x14ac:dyDescent="0.25"/>
    <row r="3" spans="2:9" ht="14.25" thickBot="1" x14ac:dyDescent="0.3">
      <c r="G3" s="71"/>
    </row>
    <row r="4" spans="2:9" ht="18" thickBot="1" x14ac:dyDescent="0.25">
      <c r="C4" s="257" t="s">
        <v>63</v>
      </c>
      <c r="D4" s="258"/>
      <c r="E4" s="258"/>
      <c r="F4" s="258"/>
      <c r="G4" s="258"/>
      <c r="H4" s="258"/>
      <c r="I4" s="259"/>
    </row>
    <row r="5" spans="2:9" ht="18" thickBot="1" x14ac:dyDescent="0.25">
      <c r="C5" s="70"/>
      <c r="D5" s="70"/>
      <c r="E5" s="70"/>
      <c r="F5" s="70"/>
      <c r="G5" s="70"/>
      <c r="H5" s="70"/>
      <c r="I5" s="70"/>
    </row>
    <row r="6" spans="2:9" ht="18" customHeight="1" thickBot="1" x14ac:dyDescent="0.25">
      <c r="B6" s="260" t="s">
        <v>41</v>
      </c>
      <c r="C6" s="69" t="s">
        <v>33</v>
      </c>
      <c r="D6" s="133">
        <f>'6.2-Repo'!E4</f>
        <v>46309</v>
      </c>
      <c r="E6" s="263" t="s">
        <v>32</v>
      </c>
      <c r="F6" s="264"/>
      <c r="G6" s="264"/>
      <c r="H6" s="264"/>
      <c r="I6" s="265"/>
    </row>
    <row r="7" spans="2:9" ht="15" customHeight="1" x14ac:dyDescent="0.2">
      <c r="B7" s="261"/>
      <c r="C7" s="266" t="s">
        <v>62</v>
      </c>
      <c r="D7" s="267"/>
      <c r="E7" s="268" t="s">
        <v>61</v>
      </c>
      <c r="F7" s="269"/>
      <c r="G7" s="268" t="s">
        <v>60</v>
      </c>
      <c r="H7" s="270"/>
      <c r="I7" s="269"/>
    </row>
    <row r="8" spans="2:9" ht="29.25" thickBot="1" x14ac:dyDescent="0.25">
      <c r="B8" s="262"/>
      <c r="C8" s="68" t="s">
        <v>28</v>
      </c>
      <c r="D8" s="67" t="s">
        <v>59</v>
      </c>
      <c r="E8" s="66" t="s">
        <v>58</v>
      </c>
      <c r="F8" s="64" t="s">
        <v>57</v>
      </c>
      <c r="G8" s="66" t="s">
        <v>56</v>
      </c>
      <c r="H8" s="65" t="s">
        <v>55</v>
      </c>
      <c r="I8" s="64" t="s">
        <v>54</v>
      </c>
    </row>
    <row r="9" spans="2:9" s="30" customFormat="1" ht="16.149999999999999" customHeight="1" thickBot="1" x14ac:dyDescent="0.3">
      <c r="B9" s="63"/>
      <c r="C9" s="59" t="s">
        <v>53</v>
      </c>
      <c r="D9" s="62" t="s">
        <v>52</v>
      </c>
      <c r="E9" s="61" t="s">
        <v>51</v>
      </c>
      <c r="F9" s="60" t="s">
        <v>50</v>
      </c>
      <c r="G9" s="96" t="s">
        <v>49</v>
      </c>
      <c r="H9" s="98" t="s">
        <v>48</v>
      </c>
      <c r="I9" s="60" t="s">
        <v>47</v>
      </c>
    </row>
    <row r="10" spans="2:9" ht="15.6" customHeight="1" x14ac:dyDescent="0.3">
      <c r="B10" s="58">
        <v>1</v>
      </c>
      <c r="C10" s="250" t="s">
        <v>20</v>
      </c>
      <c r="D10" s="56" t="s">
        <v>30</v>
      </c>
      <c r="E10" s="49"/>
      <c r="F10" s="51"/>
      <c r="G10" s="176"/>
      <c r="H10" s="177"/>
      <c r="I10" s="178"/>
    </row>
    <row r="11" spans="2:9" ht="15.6" customHeight="1" x14ac:dyDescent="0.3">
      <c r="B11" s="57">
        <v>2</v>
      </c>
      <c r="C11" s="251"/>
      <c r="D11" s="50" t="s">
        <v>14</v>
      </c>
      <c r="E11" s="49">
        <v>1500000000</v>
      </c>
      <c r="F11" s="51">
        <v>1</v>
      </c>
      <c r="G11" s="176">
        <v>6.7500000000000004E-2</v>
      </c>
      <c r="H11" s="177">
        <v>6.7500000000000004E-2</v>
      </c>
      <c r="I11" s="178">
        <v>6.7500000000000004E-2</v>
      </c>
    </row>
    <row r="12" spans="2:9" ht="15.6" customHeight="1" x14ac:dyDescent="0.3">
      <c r="B12" s="35">
        <v>3</v>
      </c>
      <c r="C12" s="251"/>
      <c r="D12" s="47" t="s">
        <v>13</v>
      </c>
      <c r="E12" s="49"/>
      <c r="F12" s="48"/>
      <c r="G12" s="176"/>
      <c r="H12" s="179"/>
      <c r="I12" s="180"/>
    </row>
    <row r="13" spans="2:9" ht="15.6" customHeight="1" x14ac:dyDescent="0.3">
      <c r="B13" s="35">
        <v>4</v>
      </c>
      <c r="C13" s="251"/>
      <c r="D13" s="47" t="s">
        <v>12</v>
      </c>
      <c r="E13" s="45"/>
      <c r="F13" s="44"/>
      <c r="G13" s="153"/>
      <c r="H13" s="154"/>
      <c r="I13" s="155"/>
    </row>
    <row r="14" spans="2:9" ht="15.6" customHeight="1" x14ac:dyDescent="0.3">
      <c r="B14" s="35">
        <v>5</v>
      </c>
      <c r="C14" s="251"/>
      <c r="D14" s="47" t="s">
        <v>46</v>
      </c>
      <c r="E14" s="45"/>
      <c r="F14" s="44"/>
      <c r="G14" s="197"/>
      <c r="H14" s="198"/>
      <c r="I14" s="199"/>
    </row>
    <row r="15" spans="2:9" ht="15.6" customHeight="1" x14ac:dyDescent="0.3">
      <c r="B15" s="35">
        <v>6</v>
      </c>
      <c r="C15" s="251"/>
      <c r="D15" s="47" t="s">
        <v>45</v>
      </c>
      <c r="E15" s="45"/>
      <c r="F15" s="44"/>
      <c r="G15" s="153"/>
      <c r="H15" s="154"/>
      <c r="I15" s="155"/>
    </row>
    <row r="16" spans="2:9" ht="15.6" customHeight="1" x14ac:dyDescent="0.3">
      <c r="B16" s="35">
        <v>7</v>
      </c>
      <c r="C16" s="251"/>
      <c r="D16" s="47" t="s">
        <v>44</v>
      </c>
      <c r="E16" s="45"/>
      <c r="F16" s="44"/>
      <c r="G16" s="153"/>
      <c r="H16" s="154"/>
      <c r="I16" s="155"/>
    </row>
    <row r="17" spans="2:9" ht="16.149999999999999" customHeight="1" thickBot="1" x14ac:dyDescent="0.35">
      <c r="B17" s="35">
        <v>8</v>
      </c>
      <c r="C17" s="252"/>
      <c r="D17" s="46" t="s">
        <v>43</v>
      </c>
      <c r="E17" s="170"/>
      <c r="F17" s="171"/>
      <c r="G17" s="172"/>
      <c r="H17" s="173"/>
      <c r="I17" s="174"/>
    </row>
    <row r="18" spans="2:9" s="30" customFormat="1" ht="15.6" customHeight="1" thickBot="1" x14ac:dyDescent="0.3">
      <c r="B18" s="35">
        <v>9</v>
      </c>
      <c r="C18" s="245" t="s">
        <v>42</v>
      </c>
      <c r="D18" s="246"/>
      <c r="E18" s="163">
        <f>SUM(E10:E17)</f>
        <v>1500000000</v>
      </c>
      <c r="F18" s="162">
        <f>SUM(F10:F17)</f>
        <v>1</v>
      </c>
      <c r="G18" s="159">
        <f>SUMPRODUCT(E10:E17,G10:G17)/E18</f>
        <v>6.7500000000000004E-2</v>
      </c>
      <c r="H18" s="160">
        <f>SUBTOTAL(4,H10:H17)</f>
        <v>6.7500000000000004E-2</v>
      </c>
      <c r="I18" s="161">
        <f>SUBTOTAL(5,I10:I17)</f>
        <v>6.7500000000000004E-2</v>
      </c>
    </row>
    <row r="19" spans="2:9" ht="15.6" customHeight="1" x14ac:dyDescent="0.3">
      <c r="B19" s="35">
        <v>10</v>
      </c>
      <c r="C19" s="247" t="s">
        <v>19</v>
      </c>
      <c r="D19" s="43" t="s">
        <v>30</v>
      </c>
      <c r="E19" s="42">
        <v>1000000</v>
      </c>
      <c r="F19" s="41">
        <v>1</v>
      </c>
      <c r="G19" s="186">
        <v>3.5000000000000003E-2</v>
      </c>
      <c r="H19" s="187">
        <v>3.5000000000000003E-2</v>
      </c>
      <c r="I19" s="188">
        <v>3.5000000000000003E-2</v>
      </c>
    </row>
    <row r="20" spans="2:9" ht="15.6" customHeight="1" x14ac:dyDescent="0.3">
      <c r="B20" s="35">
        <v>11</v>
      </c>
      <c r="C20" s="248"/>
      <c r="D20" s="40" t="s">
        <v>14</v>
      </c>
      <c r="E20" s="33"/>
      <c r="F20" s="32"/>
      <c r="G20" s="194"/>
      <c r="H20" s="195"/>
      <c r="I20" s="196"/>
    </row>
    <row r="21" spans="2:9" ht="15.6" customHeight="1" x14ac:dyDescent="0.3">
      <c r="B21" s="35">
        <v>12</v>
      </c>
      <c r="C21" s="248"/>
      <c r="D21" s="38" t="s">
        <v>13</v>
      </c>
      <c r="E21" s="37"/>
      <c r="F21" s="36"/>
      <c r="G21" s="191"/>
      <c r="H21" s="192"/>
      <c r="I21" s="193"/>
    </row>
    <row r="22" spans="2:9" ht="15.6" customHeight="1" x14ac:dyDescent="0.3">
      <c r="B22" s="35">
        <v>13</v>
      </c>
      <c r="C22" s="248"/>
      <c r="D22" s="34" t="s">
        <v>12</v>
      </c>
      <c r="E22" s="33"/>
      <c r="F22" s="32"/>
      <c r="G22" s="194"/>
      <c r="H22" s="195"/>
      <c r="I22" s="196"/>
    </row>
    <row r="23" spans="2:9" ht="15.6" customHeight="1" x14ac:dyDescent="0.3">
      <c r="B23" s="35">
        <v>14</v>
      </c>
      <c r="C23" s="248"/>
      <c r="D23" s="34" t="s">
        <v>46</v>
      </c>
      <c r="E23" s="33"/>
      <c r="F23" s="32"/>
      <c r="G23" s="195"/>
      <c r="H23" s="195"/>
      <c r="I23" s="196"/>
    </row>
    <row r="24" spans="2:9" ht="15.6" customHeight="1" x14ac:dyDescent="0.3">
      <c r="B24" s="35">
        <v>15</v>
      </c>
      <c r="C24" s="248"/>
      <c r="D24" s="34" t="s">
        <v>45</v>
      </c>
      <c r="E24" s="33"/>
      <c r="F24" s="32"/>
      <c r="G24" s="195"/>
      <c r="H24" s="195"/>
      <c r="I24" s="196"/>
    </row>
    <row r="25" spans="2:9" ht="15.6" customHeight="1" x14ac:dyDescent="0.3">
      <c r="B25" s="35">
        <v>16</v>
      </c>
      <c r="C25" s="248"/>
      <c r="D25" s="34" t="s">
        <v>44</v>
      </c>
      <c r="E25" s="33"/>
      <c r="F25" s="32"/>
      <c r="G25" s="156"/>
      <c r="H25" s="157"/>
      <c r="I25" s="158"/>
    </row>
    <row r="26" spans="2:9" ht="16.149999999999999" customHeight="1" thickBot="1" x14ac:dyDescent="0.35">
      <c r="B26" s="35">
        <v>17</v>
      </c>
      <c r="C26" s="249"/>
      <c r="D26" s="34" t="s">
        <v>43</v>
      </c>
      <c r="E26" s="181"/>
      <c r="F26" s="182"/>
      <c r="G26" s="183"/>
      <c r="H26" s="184"/>
      <c r="I26" s="185"/>
    </row>
    <row r="27" spans="2:9" s="30" customFormat="1" ht="15.6" customHeight="1" thickBot="1" x14ac:dyDescent="0.3">
      <c r="B27" s="35">
        <v>18</v>
      </c>
      <c r="C27" s="245" t="s">
        <v>42</v>
      </c>
      <c r="D27" s="246"/>
      <c r="E27" s="163">
        <f>SUM(E19:E26)</f>
        <v>1000000</v>
      </c>
      <c r="F27" s="162">
        <f>SUM(F19:F26)</f>
        <v>1</v>
      </c>
      <c r="G27" s="159">
        <f>SUMPRODUCT(E19:E26,G19:G26)/E27</f>
        <v>3.5000000000000003E-2</v>
      </c>
      <c r="H27" s="160">
        <f>SUBTOTAL(4,H19:H26)</f>
        <v>3.5000000000000003E-2</v>
      </c>
      <c r="I27" s="161">
        <f>SUBTOTAL(5,I19:I26)</f>
        <v>3.5000000000000003E-2</v>
      </c>
    </row>
    <row r="28" spans="2:9" ht="15.6" customHeight="1" x14ac:dyDescent="0.3">
      <c r="B28" s="35">
        <v>19</v>
      </c>
      <c r="C28" s="250" t="s">
        <v>18</v>
      </c>
      <c r="D28" s="56" t="s">
        <v>30</v>
      </c>
      <c r="E28" s="55"/>
      <c r="F28" s="54"/>
      <c r="G28" s="147"/>
      <c r="H28" s="148"/>
      <c r="I28" s="149"/>
    </row>
    <row r="29" spans="2:9" ht="15.6" customHeight="1" x14ac:dyDescent="0.3">
      <c r="B29" s="35">
        <v>20</v>
      </c>
      <c r="C29" s="251"/>
      <c r="D29" s="50" t="s">
        <v>14</v>
      </c>
      <c r="E29" s="52"/>
      <c r="F29" s="51"/>
      <c r="G29" s="153"/>
      <c r="H29" s="154"/>
      <c r="I29" s="155"/>
    </row>
    <row r="30" spans="2:9" ht="15.6" customHeight="1" x14ac:dyDescent="0.3">
      <c r="B30" s="35">
        <v>21</v>
      </c>
      <c r="C30" s="251"/>
      <c r="D30" s="47" t="s">
        <v>13</v>
      </c>
      <c r="E30" s="52"/>
      <c r="F30" s="51"/>
      <c r="G30" s="150"/>
      <c r="H30" s="151"/>
      <c r="I30" s="152"/>
    </row>
    <row r="31" spans="2:9" ht="15.6" customHeight="1" x14ac:dyDescent="0.3">
      <c r="B31" s="35">
        <v>22</v>
      </c>
      <c r="C31" s="251"/>
      <c r="D31" s="47" t="s">
        <v>12</v>
      </c>
      <c r="E31" s="45"/>
      <c r="F31" s="44"/>
      <c r="G31" s="153"/>
      <c r="H31" s="154"/>
      <c r="I31" s="155"/>
    </row>
    <row r="32" spans="2:9" ht="15.6" customHeight="1" x14ac:dyDescent="0.3">
      <c r="B32" s="35">
        <v>23</v>
      </c>
      <c r="C32" s="251"/>
      <c r="D32" s="47" t="s">
        <v>46</v>
      </c>
      <c r="E32" s="45"/>
      <c r="F32" s="44"/>
      <c r="G32" s="153"/>
      <c r="H32" s="154"/>
      <c r="I32" s="155"/>
    </row>
    <row r="33" spans="2:13" ht="15.6" customHeight="1" x14ac:dyDescent="0.3">
      <c r="B33" s="35">
        <v>24</v>
      </c>
      <c r="C33" s="251"/>
      <c r="D33" s="47" t="s">
        <v>45</v>
      </c>
      <c r="E33" s="45"/>
      <c r="F33" s="44"/>
      <c r="G33" s="153"/>
      <c r="H33" s="154"/>
      <c r="I33" s="155"/>
    </row>
    <row r="34" spans="2:13" ht="15.6" customHeight="1" x14ac:dyDescent="0.3">
      <c r="B34" s="35">
        <v>25</v>
      </c>
      <c r="C34" s="251"/>
      <c r="D34" s="47" t="s">
        <v>44</v>
      </c>
      <c r="E34" s="45"/>
      <c r="F34" s="44"/>
      <c r="G34" s="153"/>
      <c r="H34" s="154"/>
      <c r="I34" s="155"/>
    </row>
    <row r="35" spans="2:13" ht="16.149999999999999" customHeight="1" thickBot="1" x14ac:dyDescent="0.35">
      <c r="B35" s="35">
        <v>26</v>
      </c>
      <c r="C35" s="252"/>
      <c r="D35" s="46" t="s">
        <v>43</v>
      </c>
      <c r="E35" s="45"/>
      <c r="F35" s="44"/>
      <c r="G35" s="153"/>
      <c r="H35" s="154"/>
      <c r="I35" s="155"/>
    </row>
    <row r="36" spans="2:13" s="30" customFormat="1" ht="15.6" customHeight="1" thickBot="1" x14ac:dyDescent="0.3">
      <c r="B36" s="35">
        <v>27</v>
      </c>
      <c r="C36" s="245" t="s">
        <v>42</v>
      </c>
      <c r="D36" s="246"/>
      <c r="E36" s="163">
        <f>SUM(E28:E35)</f>
        <v>0</v>
      </c>
      <c r="F36" s="162">
        <f>SUM(F28:F35)</f>
        <v>0</v>
      </c>
      <c r="G36" s="159" t="e">
        <f>SUMPRODUCT(E28:E35,G28:G35)/E36</f>
        <v>#DIV/0!</v>
      </c>
      <c r="H36" s="160">
        <f>SUBTOTAL(4,H28:H35)</f>
        <v>0</v>
      </c>
      <c r="I36" s="161">
        <f>SUBTOTAL(5,I28:I35)</f>
        <v>0</v>
      </c>
    </row>
    <row r="37" spans="2:13" ht="15.6" customHeight="1" x14ac:dyDescent="0.3">
      <c r="B37" s="35">
        <v>28</v>
      </c>
      <c r="C37" s="247" t="s">
        <v>17</v>
      </c>
      <c r="D37" s="43" t="s">
        <v>30</v>
      </c>
      <c r="E37" s="42"/>
      <c r="F37" s="41"/>
      <c r="G37" s="189"/>
      <c r="H37" s="195"/>
      <c r="I37" s="188"/>
      <c r="K37" s="23">
        <v>0.14000000000000001</v>
      </c>
      <c r="M37" s="23">
        <v>0.14000000000000001</v>
      </c>
    </row>
    <row r="38" spans="2:13" ht="15.6" customHeight="1" x14ac:dyDescent="0.3">
      <c r="B38" s="35">
        <v>29</v>
      </c>
      <c r="C38" s="248"/>
      <c r="D38" s="40" t="s">
        <v>14</v>
      </c>
      <c r="E38" s="39"/>
      <c r="F38" s="32"/>
      <c r="G38" s="189"/>
      <c r="H38" s="189"/>
      <c r="I38" s="190"/>
      <c r="K38" s="23">
        <v>8.5000000000000006E-2</v>
      </c>
      <c r="M38" s="23">
        <v>8.5000000000000006E-2</v>
      </c>
    </row>
    <row r="39" spans="2:13" ht="15.6" customHeight="1" x14ac:dyDescent="0.3">
      <c r="B39" s="35">
        <v>30</v>
      </c>
      <c r="C39" s="248"/>
      <c r="D39" s="38" t="s">
        <v>13</v>
      </c>
      <c r="E39" s="39"/>
      <c r="F39" s="32"/>
      <c r="G39" s="189"/>
      <c r="H39" s="189"/>
      <c r="I39" s="190"/>
      <c r="K39" s="23">
        <v>0.10500000000000001</v>
      </c>
      <c r="M39" s="23">
        <v>0.10500000000000001</v>
      </c>
    </row>
    <row r="40" spans="2:13" ht="15.6" customHeight="1" x14ac:dyDescent="0.3">
      <c r="B40" s="35">
        <v>31</v>
      </c>
      <c r="C40" s="248"/>
      <c r="D40" s="34" t="s">
        <v>12</v>
      </c>
      <c r="E40" s="33"/>
      <c r="F40" s="32"/>
      <c r="G40" s="194"/>
      <c r="H40" s="195"/>
      <c r="I40" s="196"/>
    </row>
    <row r="41" spans="2:13" ht="15.6" customHeight="1" x14ac:dyDescent="0.3">
      <c r="B41" s="35">
        <v>32</v>
      </c>
      <c r="C41" s="248"/>
      <c r="D41" s="34" t="s">
        <v>46</v>
      </c>
      <c r="E41" s="33"/>
      <c r="F41" s="32"/>
      <c r="G41" s="194"/>
      <c r="H41" s="195"/>
      <c r="I41" s="196"/>
    </row>
    <row r="42" spans="2:13" ht="15.6" customHeight="1" x14ac:dyDescent="0.3">
      <c r="B42" s="35">
        <v>33</v>
      </c>
      <c r="C42" s="248"/>
      <c r="D42" s="34" t="s">
        <v>45</v>
      </c>
      <c r="E42" s="33"/>
      <c r="F42" s="32"/>
      <c r="G42" s="194"/>
      <c r="H42" s="195"/>
      <c r="I42" s="196"/>
    </row>
    <row r="43" spans="2:13" ht="15.6" customHeight="1" x14ac:dyDescent="0.3">
      <c r="B43" s="35">
        <v>34</v>
      </c>
      <c r="C43" s="248"/>
      <c r="D43" s="34" t="s">
        <v>44</v>
      </c>
      <c r="E43" s="33"/>
      <c r="F43" s="32"/>
      <c r="G43" s="194"/>
      <c r="H43" s="195"/>
      <c r="I43" s="196"/>
    </row>
    <row r="44" spans="2:13" ht="16.149999999999999" customHeight="1" thickBot="1" x14ac:dyDescent="0.35">
      <c r="B44" s="35">
        <v>35</v>
      </c>
      <c r="C44" s="249"/>
      <c r="D44" s="34" t="s">
        <v>43</v>
      </c>
      <c r="E44" s="33"/>
      <c r="F44" s="32"/>
      <c r="G44" s="194"/>
      <c r="H44" s="195"/>
      <c r="I44" s="196"/>
    </row>
    <row r="45" spans="2:13" s="30" customFormat="1" ht="15.6" customHeight="1" thickBot="1" x14ac:dyDescent="0.3">
      <c r="B45" s="31">
        <v>36</v>
      </c>
      <c r="C45" s="245" t="s">
        <v>42</v>
      </c>
      <c r="D45" s="246"/>
      <c r="E45" s="163">
        <f>SUM(E37:E44)</f>
        <v>0</v>
      </c>
      <c r="F45" s="162">
        <f>SUM(F37:F44)</f>
        <v>0</v>
      </c>
      <c r="G45" s="159" t="e">
        <f>SUMPRODUCT(E37:E44,G37:G44)/E45</f>
        <v>#DIV/0!</v>
      </c>
      <c r="H45" s="160">
        <f>SUBTOTAL(4,H37:H44)</f>
        <v>0</v>
      </c>
      <c r="I45" s="161">
        <f>SUBTOTAL(5,I37:I44)</f>
        <v>0</v>
      </c>
    </row>
    <row r="46" spans="2:13" ht="14.25" thickBot="1" x14ac:dyDescent="0.3">
      <c r="B46" s="30"/>
    </row>
    <row r="47" spans="2:13" ht="15" thickBot="1" x14ac:dyDescent="0.3">
      <c r="B47" s="29" t="s">
        <v>41</v>
      </c>
      <c r="C47" s="274" t="s">
        <v>40</v>
      </c>
      <c r="D47" s="275"/>
      <c r="E47" s="275"/>
      <c r="F47" s="275"/>
      <c r="G47" s="275"/>
      <c r="H47" s="275"/>
      <c r="I47" s="276"/>
    </row>
    <row r="48" spans="2:13" ht="33.6" customHeight="1" x14ac:dyDescent="0.2">
      <c r="B48" s="28">
        <v>1</v>
      </c>
      <c r="C48" s="277" t="s">
        <v>39</v>
      </c>
      <c r="D48" s="278"/>
      <c r="E48" s="278"/>
      <c r="F48" s="278"/>
      <c r="G48" s="278"/>
      <c r="H48" s="278"/>
      <c r="I48" s="279"/>
    </row>
    <row r="49" spans="2:9" ht="52.5" customHeight="1" x14ac:dyDescent="0.2">
      <c r="B49" s="27">
        <v>2</v>
      </c>
      <c r="C49" s="280" t="s">
        <v>38</v>
      </c>
      <c r="D49" s="281"/>
      <c r="E49" s="281"/>
      <c r="F49" s="281"/>
      <c r="G49" s="281"/>
      <c r="H49" s="281"/>
      <c r="I49" s="282"/>
    </row>
    <row r="50" spans="2:9" ht="33" customHeight="1" x14ac:dyDescent="0.2">
      <c r="B50" s="27">
        <v>3</v>
      </c>
      <c r="C50" s="242" t="s">
        <v>37</v>
      </c>
      <c r="D50" s="243"/>
      <c r="E50" s="243"/>
      <c r="F50" s="243"/>
      <c r="G50" s="243"/>
      <c r="H50" s="243"/>
      <c r="I50" s="244"/>
    </row>
    <row r="51" spans="2:9" ht="30.75" customHeight="1" thickBot="1" x14ac:dyDescent="0.25">
      <c r="B51" s="26">
        <v>4</v>
      </c>
      <c r="C51" s="271" t="s">
        <v>36</v>
      </c>
      <c r="D51" s="272"/>
      <c r="E51" s="272"/>
      <c r="F51" s="272"/>
      <c r="G51" s="272"/>
      <c r="H51" s="272"/>
      <c r="I51" s="273"/>
    </row>
    <row r="52" spans="2:9" ht="79.5" customHeight="1" thickBot="1" x14ac:dyDescent="0.25">
      <c r="B52" s="26">
        <v>5</v>
      </c>
      <c r="C52" s="253" t="s">
        <v>0</v>
      </c>
      <c r="D52" s="254"/>
      <c r="E52" s="254"/>
      <c r="F52" s="254"/>
      <c r="G52" s="254"/>
      <c r="H52" s="254"/>
      <c r="I52" s="255"/>
    </row>
    <row r="53" spans="2:9" ht="13.5" x14ac:dyDescent="0.25"/>
  </sheetData>
  <mergeCells count="21">
    <mergeCell ref="C52:I52"/>
    <mergeCell ref="C36:D36"/>
    <mergeCell ref="B1:C1"/>
    <mergeCell ref="C4:I4"/>
    <mergeCell ref="B6:B8"/>
    <mergeCell ref="E6:I6"/>
    <mergeCell ref="C7:D7"/>
    <mergeCell ref="E7:F7"/>
    <mergeCell ref="G7:I7"/>
    <mergeCell ref="C10:C17"/>
    <mergeCell ref="C51:I51"/>
    <mergeCell ref="C37:C44"/>
    <mergeCell ref="C45:D45"/>
    <mergeCell ref="C47:I47"/>
    <mergeCell ref="C48:I48"/>
    <mergeCell ref="C49:I49"/>
    <mergeCell ref="C50:I50"/>
    <mergeCell ref="C18:D18"/>
    <mergeCell ref="C19:C26"/>
    <mergeCell ref="C27:D27"/>
    <mergeCell ref="C28:C35"/>
  </mergeCells>
  <pageMargins left="0.18" right="0.17" top="0.35" bottom="0.38" header="0.3" footer="0.3"/>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7A0AC-0249-43E0-B0F0-7F20C012821B}">
  <sheetPr codeName="Sheet3"/>
  <dimension ref="A1:Z30"/>
  <sheetViews>
    <sheetView zoomScale="80" zoomScaleNormal="80" workbookViewId="0"/>
  </sheetViews>
  <sheetFormatPr defaultColWidth="0" defaultRowHeight="0" customHeight="1" zeroHeight="1" x14ac:dyDescent="0.25"/>
  <cols>
    <col min="1" max="1" width="3.42578125" style="23" customWidth="1"/>
    <col min="2" max="2" width="4" style="23" customWidth="1"/>
    <col min="3" max="3" width="13.5703125" style="24" customWidth="1"/>
    <col min="4" max="4" width="17.42578125" style="25" customWidth="1"/>
    <col min="5" max="5" width="17.7109375" style="25" customWidth="1"/>
    <col min="6" max="6" width="21" style="25" customWidth="1"/>
    <col min="7" max="7" width="17.7109375" style="25" customWidth="1"/>
    <col min="8" max="8" width="21" style="25" customWidth="1"/>
    <col min="9" max="9" width="4" style="25" customWidth="1"/>
    <col min="10" max="12" width="10.42578125" style="24" customWidth="1"/>
    <col min="13" max="13" width="17.7109375" style="25" customWidth="1"/>
    <col min="14" max="14" width="21" style="25" customWidth="1"/>
    <col min="15" max="15" width="17.7109375" style="25" customWidth="1"/>
    <col min="16" max="16" width="21" style="25" customWidth="1"/>
    <col min="17" max="17" width="4" style="25" customWidth="1"/>
    <col min="18" max="20" width="10.42578125" style="24" customWidth="1"/>
    <col min="21" max="21" width="17.7109375" style="24" customWidth="1"/>
    <col min="22" max="22" width="21" style="24" customWidth="1"/>
    <col min="23" max="23" width="17.7109375" style="24" customWidth="1"/>
    <col min="24" max="24" width="21" style="24" customWidth="1"/>
    <col min="25" max="25" width="4" style="24" customWidth="1"/>
    <col min="26" max="26" width="3.42578125" style="23" customWidth="1"/>
    <col min="27" max="16384" width="7.7109375" style="23" hidden="1"/>
  </cols>
  <sheetData>
    <row r="1" spans="2:25" ht="16.5" x14ac:dyDescent="0.25">
      <c r="B1" s="256" t="s">
        <v>95</v>
      </c>
      <c r="C1" s="256"/>
    </row>
    <row r="2" spans="2:25" ht="13.5" x14ac:dyDescent="0.25"/>
    <row r="3" spans="2:25" ht="14.25" thickBot="1" x14ac:dyDescent="0.3">
      <c r="J3" s="71"/>
      <c r="R3" s="71"/>
    </row>
    <row r="4" spans="2:25" ht="18" thickBot="1" x14ac:dyDescent="0.25">
      <c r="C4" s="293" t="s">
        <v>94</v>
      </c>
      <c r="D4" s="294"/>
      <c r="E4" s="294"/>
      <c r="F4" s="294"/>
      <c r="G4" s="294"/>
      <c r="H4" s="294"/>
      <c r="I4" s="294"/>
      <c r="J4" s="294"/>
      <c r="K4" s="294"/>
      <c r="L4" s="294"/>
      <c r="M4" s="294"/>
      <c r="N4" s="294"/>
      <c r="O4" s="294"/>
      <c r="P4" s="294"/>
      <c r="Q4" s="294"/>
      <c r="R4" s="294"/>
      <c r="S4" s="295"/>
      <c r="T4" s="23"/>
      <c r="U4" s="23"/>
      <c r="V4" s="23"/>
      <c r="W4" s="23"/>
      <c r="X4" s="23"/>
      <c r="Y4" s="23"/>
    </row>
    <row r="5" spans="2:25" ht="18" thickBot="1" x14ac:dyDescent="0.35">
      <c r="C5" s="70"/>
      <c r="D5" s="70"/>
      <c r="E5" s="70"/>
      <c r="F5" s="70"/>
      <c r="G5" s="70"/>
      <c r="H5" s="70"/>
      <c r="I5" s="70"/>
      <c r="J5" s="70"/>
      <c r="K5" s="70"/>
      <c r="L5" s="70"/>
      <c r="M5" s="70"/>
      <c r="N5" s="70"/>
      <c r="O5" s="70"/>
      <c r="P5" s="70"/>
      <c r="Q5" s="70"/>
      <c r="R5" s="70"/>
      <c r="S5" s="70"/>
      <c r="T5" s="70"/>
      <c r="U5" s="110"/>
      <c r="V5" s="110"/>
      <c r="W5" s="110"/>
      <c r="X5" s="110"/>
      <c r="Y5" s="110"/>
    </row>
    <row r="6" spans="2:25" ht="18" customHeight="1" thickBot="1" x14ac:dyDescent="0.25">
      <c r="B6" s="260" t="s">
        <v>41</v>
      </c>
      <c r="C6" s="109" t="s">
        <v>33</v>
      </c>
      <c r="D6" s="139">
        <f>'6.2-Repo'!E4</f>
        <v>46309</v>
      </c>
      <c r="E6" s="263" t="s">
        <v>32</v>
      </c>
      <c r="F6" s="264"/>
      <c r="G6" s="264"/>
      <c r="H6" s="264"/>
      <c r="I6" s="264"/>
      <c r="J6" s="264"/>
      <c r="K6" s="264"/>
      <c r="L6" s="265"/>
      <c r="M6" s="296" t="s">
        <v>93</v>
      </c>
      <c r="N6" s="297"/>
      <c r="O6" s="297"/>
      <c r="P6" s="297"/>
      <c r="Q6" s="297"/>
      <c r="R6" s="297"/>
      <c r="S6" s="297"/>
      <c r="T6" s="298"/>
      <c r="U6" s="302" t="s">
        <v>92</v>
      </c>
      <c r="V6" s="303"/>
      <c r="W6" s="303"/>
      <c r="X6" s="303"/>
      <c r="Y6" s="304"/>
    </row>
    <row r="7" spans="2:25" ht="57" customHeight="1" x14ac:dyDescent="0.2">
      <c r="B7" s="261"/>
      <c r="C7" s="305" t="s">
        <v>91</v>
      </c>
      <c r="D7" s="306"/>
      <c r="E7" s="307" t="s">
        <v>90</v>
      </c>
      <c r="F7" s="308"/>
      <c r="G7" s="307" t="s">
        <v>89</v>
      </c>
      <c r="H7" s="308"/>
      <c r="I7" s="309" t="s">
        <v>57</v>
      </c>
      <c r="J7" s="268" t="s">
        <v>60</v>
      </c>
      <c r="K7" s="270"/>
      <c r="L7" s="269"/>
      <c r="M7" s="283" t="s">
        <v>90</v>
      </c>
      <c r="N7" s="284"/>
      <c r="O7" s="283" t="s">
        <v>89</v>
      </c>
      <c r="P7" s="284"/>
      <c r="Q7" s="285" t="s">
        <v>57</v>
      </c>
      <c r="R7" s="299" t="s">
        <v>60</v>
      </c>
      <c r="S7" s="300"/>
      <c r="T7" s="301"/>
      <c r="U7" s="311" t="s">
        <v>90</v>
      </c>
      <c r="V7" s="312"/>
      <c r="W7" s="311" t="s">
        <v>89</v>
      </c>
      <c r="X7" s="312"/>
      <c r="Y7" s="313" t="s">
        <v>57</v>
      </c>
    </row>
    <row r="8" spans="2:25" ht="57.75" thickBot="1" x14ac:dyDescent="0.25">
      <c r="B8" s="262"/>
      <c r="C8" s="68" t="s">
        <v>88</v>
      </c>
      <c r="D8" s="67" t="s">
        <v>59</v>
      </c>
      <c r="E8" s="66" t="s">
        <v>86</v>
      </c>
      <c r="F8" s="65" t="s">
        <v>87</v>
      </c>
      <c r="G8" s="66" t="s">
        <v>86</v>
      </c>
      <c r="H8" s="65" t="s">
        <v>85</v>
      </c>
      <c r="I8" s="310"/>
      <c r="J8" s="66" t="s">
        <v>56</v>
      </c>
      <c r="K8" s="65" t="s">
        <v>55</v>
      </c>
      <c r="L8" s="64" t="s">
        <v>54</v>
      </c>
      <c r="M8" s="108" t="s">
        <v>86</v>
      </c>
      <c r="N8" s="107" t="s">
        <v>87</v>
      </c>
      <c r="O8" s="108" t="s">
        <v>86</v>
      </c>
      <c r="P8" s="107" t="s">
        <v>85</v>
      </c>
      <c r="Q8" s="286"/>
      <c r="R8" s="106" t="s">
        <v>56</v>
      </c>
      <c r="S8" s="105" t="s">
        <v>55</v>
      </c>
      <c r="T8" s="104" t="s">
        <v>54</v>
      </c>
      <c r="U8" s="103" t="s">
        <v>86</v>
      </c>
      <c r="V8" s="102" t="s">
        <v>87</v>
      </c>
      <c r="W8" s="103" t="s">
        <v>86</v>
      </c>
      <c r="X8" s="102" t="s">
        <v>85</v>
      </c>
      <c r="Y8" s="314"/>
    </row>
    <row r="9" spans="2:25" s="30" customFormat="1" ht="16.149999999999999" customHeight="1" thickBot="1" x14ac:dyDescent="0.3">
      <c r="B9" s="63"/>
      <c r="C9" s="96" t="s">
        <v>53</v>
      </c>
      <c r="D9" s="101" t="s">
        <v>52</v>
      </c>
      <c r="E9" s="96" t="s">
        <v>51</v>
      </c>
      <c r="F9" s="60" t="s">
        <v>50</v>
      </c>
      <c r="G9" s="96" t="s">
        <v>49</v>
      </c>
      <c r="H9" s="60" t="s">
        <v>48</v>
      </c>
      <c r="I9" s="100" t="s">
        <v>47</v>
      </c>
      <c r="J9" s="99" t="s">
        <v>84</v>
      </c>
      <c r="K9" s="98" t="s">
        <v>83</v>
      </c>
      <c r="L9" s="97" t="s">
        <v>82</v>
      </c>
      <c r="M9" s="96" t="s">
        <v>81</v>
      </c>
      <c r="N9" s="60" t="s">
        <v>80</v>
      </c>
      <c r="O9" s="96" t="s">
        <v>79</v>
      </c>
      <c r="P9" s="60" t="s">
        <v>41</v>
      </c>
      <c r="Q9" s="100" t="s">
        <v>78</v>
      </c>
      <c r="R9" s="99" t="s">
        <v>77</v>
      </c>
      <c r="S9" s="98" t="s">
        <v>76</v>
      </c>
      <c r="T9" s="97" t="s">
        <v>75</v>
      </c>
      <c r="U9" s="96" t="s">
        <v>74</v>
      </c>
      <c r="V9" s="60" t="s">
        <v>73</v>
      </c>
      <c r="W9" s="96" t="s">
        <v>72</v>
      </c>
      <c r="X9" s="60" t="s">
        <v>71</v>
      </c>
      <c r="Y9" s="95" t="s">
        <v>70</v>
      </c>
    </row>
    <row r="10" spans="2:25" ht="16.5" x14ac:dyDescent="0.3">
      <c r="B10" s="134">
        <v>1</v>
      </c>
      <c r="C10" s="287" t="s">
        <v>19</v>
      </c>
      <c r="D10" s="53" t="s">
        <v>30</v>
      </c>
      <c r="E10" s="91"/>
      <c r="F10" s="90"/>
      <c r="G10" s="94"/>
      <c r="H10" s="93"/>
      <c r="I10" s="92"/>
      <c r="J10" s="164"/>
      <c r="K10" s="164"/>
      <c r="L10" s="164"/>
      <c r="M10" s="91"/>
      <c r="N10" s="90"/>
      <c r="O10" s="91"/>
      <c r="P10" s="90"/>
      <c r="Q10" s="92"/>
      <c r="R10" s="164"/>
      <c r="S10" s="164"/>
      <c r="T10" s="164"/>
      <c r="U10" s="81">
        <f t="shared" ref="U10:U11" si="0">M10+E10</f>
        <v>0</v>
      </c>
      <c r="V10" s="80">
        <f t="shared" ref="V10:V11" si="1">N10+F10</f>
        <v>0</v>
      </c>
      <c r="W10" s="76">
        <f>O10+G10</f>
        <v>0</v>
      </c>
      <c r="X10" s="75">
        <f>P10+H10</f>
        <v>0</v>
      </c>
      <c r="Y10" s="165">
        <f>Q10+I10</f>
        <v>0</v>
      </c>
    </row>
    <row r="11" spans="2:25" ht="16.5" x14ac:dyDescent="0.3">
      <c r="B11" s="135">
        <v>2</v>
      </c>
      <c r="C11" s="288"/>
      <c r="D11" s="50" t="s">
        <v>14</v>
      </c>
      <c r="E11" s="86"/>
      <c r="F11" s="85"/>
      <c r="G11" s="89"/>
      <c r="H11" s="88"/>
      <c r="I11" s="87"/>
      <c r="J11" s="164"/>
      <c r="K11" s="164"/>
      <c r="L11" s="164"/>
      <c r="M11" s="86"/>
      <c r="N11" s="85"/>
      <c r="O11" s="86"/>
      <c r="P11" s="85"/>
      <c r="Q11" s="87"/>
      <c r="R11" s="164"/>
      <c r="S11" s="164"/>
      <c r="T11" s="164"/>
      <c r="U11" s="81">
        <f t="shared" si="0"/>
        <v>0</v>
      </c>
      <c r="V11" s="80">
        <f t="shared" si="1"/>
        <v>0</v>
      </c>
      <c r="W11" s="76">
        <f t="shared" ref="W11:Y11" si="2">O11+G11</f>
        <v>0</v>
      </c>
      <c r="X11" s="75">
        <f>P11+H11</f>
        <v>0</v>
      </c>
      <c r="Y11" s="165">
        <f t="shared" si="2"/>
        <v>0</v>
      </c>
    </row>
    <row r="12" spans="2:25" ht="16.5" x14ac:dyDescent="0.3">
      <c r="B12" s="135">
        <v>3</v>
      </c>
      <c r="C12" s="288"/>
      <c r="D12" s="47" t="s">
        <v>13</v>
      </c>
      <c r="E12" s="81"/>
      <c r="F12" s="80"/>
      <c r="G12" s="84"/>
      <c r="H12" s="83"/>
      <c r="I12" s="82"/>
      <c r="J12" s="164"/>
      <c r="K12" s="164"/>
      <c r="L12" s="164"/>
      <c r="M12" s="86">
        <v>1000000</v>
      </c>
      <c r="N12" s="85">
        <v>361730000</v>
      </c>
      <c r="O12" s="86">
        <v>1000000</v>
      </c>
      <c r="P12" s="85">
        <v>361730000</v>
      </c>
      <c r="Q12" s="87">
        <v>1</v>
      </c>
      <c r="R12" s="164">
        <v>0.04</v>
      </c>
      <c r="S12" s="164">
        <v>0.04</v>
      </c>
      <c r="T12" s="164">
        <v>0.04</v>
      </c>
      <c r="U12" s="81">
        <f t="shared" ref="U12:U14" si="3">M12+E12</f>
        <v>1000000</v>
      </c>
      <c r="V12" s="80">
        <f>N12+F12</f>
        <v>361730000</v>
      </c>
      <c r="W12" s="76">
        <f t="shared" ref="W12:Y14" si="4">O12+G12</f>
        <v>1000000</v>
      </c>
      <c r="X12" s="75">
        <f t="shared" ref="X12" si="5">P12+H12</f>
        <v>361730000</v>
      </c>
      <c r="Y12" s="165">
        <f t="shared" ref="Y12" si="6">Q12+I12</f>
        <v>1</v>
      </c>
    </row>
    <row r="13" spans="2:25" ht="16.5" x14ac:dyDescent="0.3">
      <c r="B13" s="135">
        <v>4</v>
      </c>
      <c r="C13" s="288"/>
      <c r="D13" s="47" t="s">
        <v>12</v>
      </c>
      <c r="E13" s="76"/>
      <c r="F13" s="75"/>
      <c r="G13" s="79"/>
      <c r="H13" s="78"/>
      <c r="I13" s="77"/>
      <c r="J13" s="164"/>
      <c r="K13" s="164"/>
      <c r="L13" s="164"/>
      <c r="M13" s="81"/>
      <c r="N13" s="80"/>
      <c r="O13" s="81"/>
      <c r="P13" s="80"/>
      <c r="Q13" s="82"/>
      <c r="R13" s="164"/>
      <c r="S13" s="164"/>
      <c r="T13" s="164"/>
      <c r="U13" s="81">
        <f t="shared" si="3"/>
        <v>0</v>
      </c>
      <c r="V13" s="80">
        <f t="shared" ref="V13:V14" si="7">N13+F13</f>
        <v>0</v>
      </c>
      <c r="W13" s="76">
        <f t="shared" si="4"/>
        <v>0</v>
      </c>
      <c r="X13" s="75">
        <f>P13+H13</f>
        <v>0</v>
      </c>
      <c r="Y13" s="165">
        <f>Q13+I13</f>
        <v>0</v>
      </c>
    </row>
    <row r="14" spans="2:25" ht="17.25" thickBot="1" x14ac:dyDescent="0.35">
      <c r="B14" s="136">
        <v>5</v>
      </c>
      <c r="C14" s="289"/>
      <c r="D14" s="46" t="s">
        <v>11</v>
      </c>
      <c r="E14" s="76"/>
      <c r="F14" s="75"/>
      <c r="G14" s="79"/>
      <c r="H14" s="78"/>
      <c r="I14" s="77"/>
      <c r="J14" s="164"/>
      <c r="K14" s="164"/>
      <c r="L14" s="164"/>
      <c r="M14" s="76">
        <v>66347828.490000002</v>
      </c>
      <c r="N14" s="75">
        <v>24000000000</v>
      </c>
      <c r="O14" s="76">
        <v>66347828.490000002</v>
      </c>
      <c r="P14" s="75">
        <v>24000000000</v>
      </c>
      <c r="Q14" s="77">
        <v>1</v>
      </c>
      <c r="R14" s="164">
        <v>3.5000000000000003E-2</v>
      </c>
      <c r="S14" s="164">
        <v>3.5000000000000003E-2</v>
      </c>
      <c r="T14" s="164">
        <v>3.5000000000000003E-2</v>
      </c>
      <c r="U14" s="81">
        <f t="shared" si="3"/>
        <v>66347828.490000002</v>
      </c>
      <c r="V14" s="80">
        <f t="shared" si="7"/>
        <v>24000000000</v>
      </c>
      <c r="W14" s="76">
        <f t="shared" si="4"/>
        <v>66347828.490000002</v>
      </c>
      <c r="X14" s="75">
        <f t="shared" si="4"/>
        <v>24000000000</v>
      </c>
      <c r="Y14" s="165">
        <f t="shared" si="4"/>
        <v>1</v>
      </c>
    </row>
    <row r="15" spans="2:25" s="30" customFormat="1" ht="17.25" customHeight="1" thickBot="1" x14ac:dyDescent="0.3">
      <c r="B15" s="137">
        <v>6</v>
      </c>
      <c r="C15" s="245" t="s">
        <v>42</v>
      </c>
      <c r="D15" s="246"/>
      <c r="E15" s="74">
        <f>SUM(E10:E14)</f>
        <v>0</v>
      </c>
      <c r="F15" s="73">
        <f>SUM(F10:F14)</f>
        <v>0</v>
      </c>
      <c r="G15" s="74">
        <f>SUM(G10:G14)</f>
        <v>0</v>
      </c>
      <c r="H15" s="73">
        <f>SUM(H10:H14)</f>
        <v>0</v>
      </c>
      <c r="I15" s="146">
        <f>SUM(I10:I14)</f>
        <v>0</v>
      </c>
      <c r="J15" s="166" t="e">
        <f>(J10*E10+J11*E11+J12*E12+J13*E13+J14*E14)/E15</f>
        <v>#DIV/0!</v>
      </c>
      <c r="K15" s="166">
        <f>MAX(K10:K14)</f>
        <v>0</v>
      </c>
      <c r="L15" s="167">
        <f>MIN(L10:L14)</f>
        <v>0</v>
      </c>
      <c r="M15" s="74">
        <f>SUM(M10:M14)</f>
        <v>67347828.49000001</v>
      </c>
      <c r="N15" s="73">
        <f>SUM(N10:N14)</f>
        <v>24361730000</v>
      </c>
      <c r="O15" s="74">
        <f>SUM(O10:O14)</f>
        <v>67347828.49000001</v>
      </c>
      <c r="P15" s="73">
        <f>SUM(P10:P14)</f>
        <v>24361730000</v>
      </c>
      <c r="Q15" s="146">
        <f>SUM(Q10:Q14)</f>
        <v>2</v>
      </c>
      <c r="R15" s="166">
        <f>(R10*M10+R11*M11+R12*M12+R13*M13+R14*M14)/M15</f>
        <v>3.5074241443445238E-2</v>
      </c>
      <c r="S15" s="166">
        <f>MAX(S10:S14)</f>
        <v>0.04</v>
      </c>
      <c r="T15" s="167">
        <f>MIN(T10:T14)</f>
        <v>3.5000000000000003E-2</v>
      </c>
      <c r="U15" s="74">
        <f>M15+E15</f>
        <v>67347828.49000001</v>
      </c>
      <c r="V15" s="73">
        <f>N15+F15</f>
        <v>24361730000</v>
      </c>
      <c r="W15" s="74">
        <f>O15+G15</f>
        <v>67347828.49000001</v>
      </c>
      <c r="X15" s="73">
        <f>P15+H15</f>
        <v>24361730000</v>
      </c>
      <c r="Y15" s="146">
        <f>Q15+I15</f>
        <v>2</v>
      </c>
    </row>
    <row r="16" spans="2:25" ht="16.5" customHeight="1" x14ac:dyDescent="0.3">
      <c r="B16" s="138">
        <v>7</v>
      </c>
      <c r="C16" s="290" t="s">
        <v>18</v>
      </c>
      <c r="D16" s="53" t="s">
        <v>30</v>
      </c>
      <c r="E16" s="91"/>
      <c r="F16" s="90"/>
      <c r="G16" s="94"/>
      <c r="H16" s="93"/>
      <c r="I16" s="92"/>
      <c r="J16" s="164"/>
      <c r="K16" s="164"/>
      <c r="L16" s="164"/>
      <c r="M16" s="91"/>
      <c r="N16" s="90"/>
      <c r="O16" s="91"/>
      <c r="P16" s="90"/>
      <c r="Q16" s="92"/>
      <c r="R16" s="164"/>
      <c r="S16" s="164"/>
      <c r="T16" s="164"/>
      <c r="U16" s="81">
        <f>M16+E16</f>
        <v>0</v>
      </c>
      <c r="V16" s="80">
        <f t="shared" ref="V16:V20" si="8">N16+F16</f>
        <v>0</v>
      </c>
      <c r="W16" s="76">
        <f>O16+G16</f>
        <v>0</v>
      </c>
      <c r="X16" s="75">
        <f>P16+H16</f>
        <v>0</v>
      </c>
      <c r="Y16" s="165">
        <f>Q16+I16</f>
        <v>0</v>
      </c>
    </row>
    <row r="17" spans="2:25" ht="16.5" customHeight="1" x14ac:dyDescent="0.3">
      <c r="B17" s="135">
        <v>8</v>
      </c>
      <c r="C17" s="291"/>
      <c r="D17" s="50" t="s">
        <v>14</v>
      </c>
      <c r="E17" s="86"/>
      <c r="F17" s="85"/>
      <c r="G17" s="89"/>
      <c r="H17" s="88"/>
      <c r="I17" s="87"/>
      <c r="J17" s="164"/>
      <c r="K17" s="164"/>
      <c r="L17" s="164"/>
      <c r="M17" s="86"/>
      <c r="N17" s="85"/>
      <c r="O17" s="86"/>
      <c r="P17" s="85"/>
      <c r="Q17" s="87"/>
      <c r="R17" s="164"/>
      <c r="S17" s="164"/>
      <c r="T17" s="164"/>
      <c r="U17" s="81">
        <f>M17+E17</f>
        <v>0</v>
      </c>
      <c r="V17" s="80">
        <f t="shared" si="8"/>
        <v>0</v>
      </c>
      <c r="W17" s="76">
        <f t="shared" ref="W17:W20" si="9">O17+G17</f>
        <v>0</v>
      </c>
      <c r="X17" s="75">
        <f>P17+H17</f>
        <v>0</v>
      </c>
      <c r="Y17" s="165">
        <f t="shared" ref="Y17:Y18" si="10">Q17+I17</f>
        <v>0</v>
      </c>
    </row>
    <row r="18" spans="2:25" ht="16.5" customHeight="1" x14ac:dyDescent="0.3">
      <c r="B18" s="135">
        <v>9</v>
      </c>
      <c r="C18" s="291"/>
      <c r="D18" s="47" t="s">
        <v>13</v>
      </c>
      <c r="E18" s="81"/>
      <c r="F18" s="80"/>
      <c r="G18" s="84"/>
      <c r="H18" s="83"/>
      <c r="I18" s="82"/>
      <c r="J18" s="164"/>
      <c r="K18" s="164"/>
      <c r="L18" s="164"/>
      <c r="M18" s="86"/>
      <c r="N18" s="85"/>
      <c r="O18" s="86"/>
      <c r="P18" s="85"/>
      <c r="Q18" s="87"/>
      <c r="R18" s="164"/>
      <c r="S18" s="164"/>
      <c r="T18" s="164"/>
      <c r="U18" s="81">
        <f t="shared" ref="U18" si="11">M18+E18</f>
        <v>0</v>
      </c>
      <c r="V18" s="80">
        <f t="shared" si="8"/>
        <v>0</v>
      </c>
      <c r="W18" s="76">
        <f t="shared" si="9"/>
        <v>0</v>
      </c>
      <c r="X18" s="75">
        <f t="shared" ref="X18" si="12">P18+H18</f>
        <v>0</v>
      </c>
      <c r="Y18" s="165">
        <f t="shared" si="10"/>
        <v>0</v>
      </c>
    </row>
    <row r="19" spans="2:25" ht="16.5" customHeight="1" x14ac:dyDescent="0.3">
      <c r="B19" s="135">
        <v>10</v>
      </c>
      <c r="C19" s="291"/>
      <c r="D19" s="47" t="s">
        <v>12</v>
      </c>
      <c r="E19" s="76"/>
      <c r="F19" s="75"/>
      <c r="G19" s="79"/>
      <c r="H19" s="78"/>
      <c r="I19" s="77"/>
      <c r="J19" s="164"/>
      <c r="K19" s="164"/>
      <c r="L19" s="164"/>
      <c r="M19" s="81"/>
      <c r="N19" s="80"/>
      <c r="O19" s="81"/>
      <c r="P19" s="80"/>
      <c r="Q19" s="82"/>
      <c r="R19" s="164"/>
      <c r="S19" s="164"/>
      <c r="T19" s="164"/>
      <c r="U19" s="81">
        <f>M19+E19</f>
        <v>0</v>
      </c>
      <c r="V19" s="80">
        <f t="shared" si="8"/>
        <v>0</v>
      </c>
      <c r="W19" s="76">
        <f t="shared" si="9"/>
        <v>0</v>
      </c>
      <c r="X19" s="75">
        <f>P19+H19</f>
        <v>0</v>
      </c>
      <c r="Y19" s="165">
        <f>Q19+I19</f>
        <v>0</v>
      </c>
    </row>
    <row r="20" spans="2:25" ht="16.5" customHeight="1" thickBot="1" x14ac:dyDescent="0.35">
      <c r="B20" s="135">
        <v>11</v>
      </c>
      <c r="C20" s="292"/>
      <c r="D20" s="46" t="s">
        <v>11</v>
      </c>
      <c r="E20" s="76"/>
      <c r="F20" s="75"/>
      <c r="G20" s="79"/>
      <c r="H20" s="78"/>
      <c r="I20" s="77"/>
      <c r="J20" s="164"/>
      <c r="K20" s="164"/>
      <c r="L20" s="164"/>
      <c r="M20" s="76"/>
      <c r="N20" s="75"/>
      <c r="O20" s="76"/>
      <c r="P20" s="75"/>
      <c r="Q20" s="77"/>
      <c r="R20" s="164"/>
      <c r="S20" s="164"/>
      <c r="T20" s="164"/>
      <c r="U20" s="81">
        <f>M20+E20</f>
        <v>0</v>
      </c>
      <c r="V20" s="80">
        <f t="shared" si="8"/>
        <v>0</v>
      </c>
      <c r="W20" s="76">
        <f t="shared" si="9"/>
        <v>0</v>
      </c>
      <c r="X20" s="75">
        <f t="shared" ref="X20" si="13">P20+H20</f>
        <v>0</v>
      </c>
      <c r="Y20" s="165">
        <f t="shared" ref="Y20" si="14">Q20+I20</f>
        <v>0</v>
      </c>
    </row>
    <row r="21" spans="2:25" s="30" customFormat="1" ht="16.5" customHeight="1" thickBot="1" x14ac:dyDescent="0.3">
      <c r="B21" s="137">
        <v>12</v>
      </c>
      <c r="C21" s="245" t="s">
        <v>42</v>
      </c>
      <c r="D21" s="246"/>
      <c r="E21" s="74">
        <f>SUM(E16:E20)</f>
        <v>0</v>
      </c>
      <c r="F21" s="73">
        <f>SUM(F16:F20)</f>
        <v>0</v>
      </c>
      <c r="G21" s="74">
        <f>SUM(G16:G20)</f>
        <v>0</v>
      </c>
      <c r="H21" s="73">
        <f>SUM(H16:H20)</f>
        <v>0</v>
      </c>
      <c r="I21" s="146">
        <f>SUM(I16:I20)</f>
        <v>0</v>
      </c>
      <c r="J21" s="166" t="e">
        <f>(J16*E16+J17*E17+J18*E18+J19*E19+J20*E20)/E21</f>
        <v>#DIV/0!</v>
      </c>
      <c r="K21" s="166">
        <f>MAX(K16:K20)</f>
        <v>0</v>
      </c>
      <c r="L21" s="167">
        <f>MIN(L16:L20)</f>
        <v>0</v>
      </c>
      <c r="M21" s="74">
        <f>SUM(M16:M20)</f>
        <v>0</v>
      </c>
      <c r="N21" s="73">
        <f>SUM(N16:N20)</f>
        <v>0</v>
      </c>
      <c r="O21" s="74">
        <f>SUM(O16:O20)</f>
        <v>0</v>
      </c>
      <c r="P21" s="73">
        <f>SUM(P16:P20)</f>
        <v>0</v>
      </c>
      <c r="Q21" s="146">
        <f>SUM(Q16:Q20)</f>
        <v>0</v>
      </c>
      <c r="R21" s="166" t="e">
        <f>(R16*M16+R17*M17+R18*M18+R19*M19+R20*M20)/M21</f>
        <v>#DIV/0!</v>
      </c>
      <c r="S21" s="166">
        <f>MAX(S16:S20)</f>
        <v>0</v>
      </c>
      <c r="T21" s="167">
        <f>MIN(T16:T20)</f>
        <v>0</v>
      </c>
      <c r="U21" s="74">
        <f>M21+E21</f>
        <v>0</v>
      </c>
      <c r="V21" s="73">
        <f>N21+F21</f>
        <v>0</v>
      </c>
      <c r="W21" s="74">
        <f>O21+G21</f>
        <v>0</v>
      </c>
      <c r="X21" s="73">
        <f>P21+H21</f>
        <v>0</v>
      </c>
      <c r="Y21" s="146">
        <f>Q21+I21</f>
        <v>0</v>
      </c>
    </row>
    <row r="22" spans="2:25" ht="13.5" x14ac:dyDescent="0.25"/>
    <row r="23" spans="2:25" ht="13.5" x14ac:dyDescent="0.25"/>
    <row r="24" spans="2:25" ht="13.5" x14ac:dyDescent="0.25">
      <c r="B24" s="23">
        <v>1</v>
      </c>
      <c r="C24" s="24" t="s">
        <v>69</v>
      </c>
    </row>
    <row r="25" spans="2:25" ht="13.5" x14ac:dyDescent="0.25">
      <c r="B25" s="23">
        <v>2</v>
      </c>
      <c r="C25" s="24" t="s">
        <v>68</v>
      </c>
    </row>
    <row r="26" spans="2:25" ht="13.5" x14ac:dyDescent="0.25">
      <c r="B26" s="23">
        <v>3</v>
      </c>
      <c r="C26" s="72" t="s">
        <v>3</v>
      </c>
    </row>
    <row r="27" spans="2:25" ht="13.5" x14ac:dyDescent="0.25">
      <c r="B27" s="23">
        <v>4</v>
      </c>
      <c r="C27" s="72" t="s">
        <v>67</v>
      </c>
    </row>
    <row r="28" spans="2:25" ht="13.5" x14ac:dyDescent="0.25">
      <c r="B28" s="23">
        <v>5</v>
      </c>
      <c r="C28" s="24" t="s">
        <v>66</v>
      </c>
    </row>
    <row r="29" spans="2:25" s="142" customFormat="1" ht="13.5" x14ac:dyDescent="0.2">
      <c r="B29" s="140">
        <v>6</v>
      </c>
      <c r="C29" s="141" t="s">
        <v>0</v>
      </c>
      <c r="D29" s="141"/>
      <c r="E29" s="141"/>
      <c r="F29" s="141"/>
      <c r="G29" s="141"/>
      <c r="H29" s="141"/>
      <c r="I29" s="141"/>
      <c r="J29" s="141"/>
      <c r="K29" s="141"/>
      <c r="L29" s="141"/>
      <c r="M29" s="141"/>
      <c r="N29" s="141"/>
      <c r="O29" s="141"/>
      <c r="P29" s="141"/>
      <c r="Q29" s="141"/>
      <c r="R29" s="141"/>
      <c r="S29" s="141"/>
      <c r="T29" s="141"/>
      <c r="U29" s="141"/>
      <c r="V29" s="141"/>
      <c r="W29" s="141"/>
      <c r="X29" s="141"/>
      <c r="Y29" s="141"/>
    </row>
    <row r="30" spans="2:25" s="142" customFormat="1" ht="13.5" x14ac:dyDescent="0.25">
      <c r="B30" s="142">
        <v>7</v>
      </c>
      <c r="C30" s="143" t="s">
        <v>65</v>
      </c>
      <c r="D30" s="144"/>
      <c r="E30" s="144"/>
      <c r="F30" s="144"/>
      <c r="G30" s="144"/>
      <c r="H30" s="144"/>
      <c r="I30" s="144"/>
      <c r="J30" s="145"/>
      <c r="K30" s="145"/>
      <c r="L30" s="145"/>
      <c r="M30" s="144"/>
      <c r="N30" s="144"/>
      <c r="O30" s="144"/>
      <c r="P30" s="144"/>
      <c r="Q30" s="144"/>
      <c r="R30" s="145"/>
      <c r="S30" s="145"/>
      <c r="T30" s="145"/>
      <c r="U30" s="145"/>
      <c r="V30" s="145"/>
      <c r="W30" s="145"/>
      <c r="X30" s="145"/>
      <c r="Y30" s="145"/>
    </row>
  </sheetData>
  <mergeCells count="22">
    <mergeCell ref="U6:Y6"/>
    <mergeCell ref="C7:D7"/>
    <mergeCell ref="E7:F7"/>
    <mergeCell ref="G7:H7"/>
    <mergeCell ref="I7:I8"/>
    <mergeCell ref="W7:X7"/>
    <mergeCell ref="Y7:Y8"/>
    <mergeCell ref="U7:V7"/>
    <mergeCell ref="B1:C1"/>
    <mergeCell ref="C4:S4"/>
    <mergeCell ref="B6:B8"/>
    <mergeCell ref="E6:L6"/>
    <mergeCell ref="M6:T6"/>
    <mergeCell ref="R7:T7"/>
    <mergeCell ref="C21:D21"/>
    <mergeCell ref="J7:L7"/>
    <mergeCell ref="M7:N7"/>
    <mergeCell ref="O7:P7"/>
    <mergeCell ref="Q7:Q8"/>
    <mergeCell ref="C10:C14"/>
    <mergeCell ref="C15:D15"/>
    <mergeCell ref="C16:C20"/>
  </mergeCells>
  <pageMargins left="0.18" right="0.17" top="0.35" bottom="0.38" header="0.3" footer="0.3"/>
  <pageSetup paperSize="9"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9BC545-5FD6-415F-B269-2E4F82A89AB5}"/>
</file>

<file path=customXml/itemProps2.xml><?xml version="1.0" encoding="utf-8"?>
<ds:datastoreItem xmlns:ds="http://schemas.openxmlformats.org/officeDocument/2006/customXml" ds:itemID="{B92579CE-555C-4ACA-BE04-E2C64F96E2C5}"/>
</file>

<file path=customXml/itemProps3.xml><?xml version="1.0" encoding="utf-8"?>
<ds:datastoreItem xmlns:ds="http://schemas.openxmlformats.org/officeDocument/2006/customXml" ds:itemID="{27854168-9C86-4487-94B9-BE203C13CE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6.2-Repo</vt:lpstr>
      <vt:lpstr>6.4-Interbank credit</vt:lpstr>
      <vt:lpstr>6.5-Swap</vt:lpstr>
      <vt:lpstr>'6.4-Interbank credit'!Print_Area</vt:lpstr>
      <vt:lpstr>'6.5-Swap'!Print_Area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Նարինե Դավթյան</cp:lastModifiedBy>
  <dcterms:created xsi:type="dcterms:W3CDTF">2024-09-30T06:31:15Z</dcterms:created>
  <dcterms:modified xsi:type="dcterms:W3CDTF">2026-10-15T05:37:23Z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